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8\Milchqualitat_ab_2018_05\"/>
    </mc:Choice>
  </mc:AlternateContent>
  <workbookProtection workbookAlgorithmName="SHA-512" workbookHashValue="m0AzQOGLYi4SOYs+e9DLWN1exOa7hp4+ow0OCu2WkkZQ+kTqFdRMKsYKDx9qyLbCaswl798PEIq6u9nIT1PtmQ==" workbookSaltValue="SKsYM/iOUPKVqzn7IsSf1g==" workbookSpinCount="100000" lockStructure="1"/>
  <bookViews>
    <workbookView xWindow="10830" yWindow="0" windowWidth="12555" windowHeight="9660"/>
  </bookViews>
  <sheets>
    <sheet name="Wiederkehrende Prüfung" sheetId="1" r:id="rId1"/>
    <sheet name="LOV" sheetId="2" r:id="rId2"/>
    <sheet name="Tabelle3" sheetId="3" r:id="rId3"/>
  </sheets>
  <definedNames>
    <definedName name="_xlnm.Print_Area" localSheetId="0">'Wiederkehrende Prüfung'!$B$4:$S$52</definedName>
  </definedNames>
  <calcPr calcId="162913"/>
</workbook>
</file>

<file path=xl/calcChain.xml><?xml version="1.0" encoding="utf-8"?>
<calcChain xmlns="http://schemas.openxmlformats.org/spreadsheetml/2006/main">
  <c r="P41" i="1" l="1"/>
  <c r="AC41" i="1" s="1"/>
  <c r="P29" i="1"/>
  <c r="P30" i="1"/>
  <c r="P31" i="1"/>
  <c r="P32" i="1"/>
  <c r="P33" i="1"/>
  <c r="P34" i="1"/>
  <c r="P35" i="1"/>
  <c r="P28" i="1"/>
  <c r="S35" i="1" l="1"/>
  <c r="R35" i="1"/>
  <c r="AA42" i="1"/>
  <c r="AA43" i="1"/>
  <c r="AC43" i="1"/>
  <c r="AC42" i="1"/>
  <c r="AA41" i="1"/>
  <c r="R33" i="1"/>
  <c r="S33" i="1"/>
  <c r="S32" i="1"/>
  <c r="R32" i="1"/>
  <c r="R34" i="1"/>
  <c r="S34" i="1"/>
  <c r="S31" i="1"/>
  <c r="R31" i="1"/>
  <c r="R30" i="1"/>
  <c r="S30" i="1"/>
  <c r="S29" i="1"/>
  <c r="R29" i="1"/>
  <c r="R28" i="1"/>
  <c r="S28" i="1"/>
  <c r="N38" i="1"/>
  <c r="Q38" i="1" s="1"/>
  <c r="E38" i="1"/>
  <c r="R46" i="1" l="1"/>
  <c r="O46" i="1"/>
  <c r="S38" i="1"/>
  <c r="J38" i="1"/>
  <c r="H38" i="1"/>
  <c r="AB43" i="1" l="1"/>
  <c r="AB41" i="1"/>
  <c r="AB42" i="1"/>
  <c r="AC44" i="1"/>
  <c r="AA44" i="1"/>
  <c r="AB44" i="1" l="1"/>
  <c r="R41" i="1" s="1"/>
  <c r="S41" i="1" l="1"/>
</calcChain>
</file>

<file path=xl/sharedStrings.xml><?xml version="1.0" encoding="utf-8"?>
<sst xmlns="http://schemas.openxmlformats.org/spreadsheetml/2006/main" count="149" uniqueCount="129">
  <si>
    <t>Wiederkehrende Prüfung:</t>
  </si>
  <si>
    <t>1. Wiederholungsprüfung:</t>
  </si>
  <si>
    <t>2. Wiederholungsprüfung:</t>
  </si>
  <si>
    <t>Prüfungsdatum:</t>
  </si>
  <si>
    <t>Prüfer:</t>
  </si>
  <si>
    <t>°C</t>
  </si>
  <si>
    <t>Magermilchtemp.:</t>
  </si>
  <si>
    <t>Aufrahmzeit:</t>
  </si>
  <si>
    <t>h</t>
  </si>
  <si>
    <t xml:space="preserve"> </t>
  </si>
  <si>
    <t>Schlauchlichte-Weite in mm:</t>
  </si>
  <si>
    <t>Schlauchlänge in m:</t>
  </si>
  <si>
    <t>Prüfmenge</t>
  </si>
  <si>
    <t>Liter tats.</t>
  </si>
  <si>
    <t>d</t>
  </si>
  <si>
    <t>i.O.</t>
  </si>
  <si>
    <t>n.i.O.</t>
  </si>
  <si>
    <t>i.O.:</t>
  </si>
  <si>
    <t>n.i.O.:</t>
  </si>
  <si>
    <t>Ausstellungsdatum:</t>
  </si>
  <si>
    <t>Rohmilch-menge in l</t>
  </si>
  <si>
    <r>
      <t xml:space="preserve">f
</t>
    </r>
    <r>
      <rPr>
        <b/>
        <sz val="9"/>
        <rFont val="Calibri"/>
        <family val="2"/>
        <scheme val="minor"/>
      </rPr>
      <t>Standard</t>
    </r>
  </si>
  <si>
    <r>
      <t xml:space="preserve">f </t>
    </r>
    <r>
      <rPr>
        <b/>
        <sz val="9"/>
        <rFont val="Calibri"/>
        <family val="2"/>
        <scheme val="minor"/>
      </rPr>
      <t>Spül-flüssigkeit</t>
    </r>
  </si>
  <si>
    <t>Prüfstelle (Labor):</t>
  </si>
  <si>
    <t>letzte Prüfung am:</t>
  </si>
  <si>
    <t>Taktung:</t>
  </si>
  <si>
    <t>Magermilch-
menge in l</t>
  </si>
  <si>
    <t>Polizeiliches Kennzeichen:</t>
  </si>
  <si>
    <t>Erstankäufer:</t>
  </si>
  <si>
    <t>Frächter:</t>
  </si>
  <si>
    <t>Probenidentifikation:</t>
  </si>
  <si>
    <t>Prüfplaketten-Nr.:</t>
  </si>
  <si>
    <t>Messanlagen-Nr.:</t>
  </si>
  <si>
    <t>Messanlagen-Typ:</t>
  </si>
  <si>
    <t>Probenahme-Typ:</t>
  </si>
  <si>
    <r>
      <t>f</t>
    </r>
    <r>
      <rPr>
        <b/>
        <vertAlign val="subscript"/>
        <sz val="10"/>
        <rFont val="Calibri"/>
        <family val="2"/>
        <scheme val="minor"/>
      </rPr>
      <t>a</t>
    </r>
  </si>
  <si>
    <t>K-A</t>
  </si>
  <si>
    <t xml:space="preserve">JA </t>
  </si>
  <si>
    <t xml:space="preserve">NEIN </t>
  </si>
  <si>
    <r>
      <t xml:space="preserve"> </t>
    </r>
    <r>
      <rPr>
        <sz val="10"/>
        <rFont val="Calibri"/>
        <family val="2"/>
      </rPr>
      <t>Ø</t>
    </r>
    <r>
      <rPr>
        <sz val="10"/>
        <rFont val="Calibri"/>
        <family val="2"/>
        <scheme val="minor"/>
      </rPr>
      <t xml:space="preserve"> Differenz </t>
    </r>
    <r>
      <rPr>
        <i/>
        <sz val="10"/>
        <rFont val="Calibri"/>
        <family val="2"/>
        <scheme val="minor"/>
      </rPr>
      <t>d</t>
    </r>
    <r>
      <rPr>
        <vertAlign val="subscript"/>
        <sz val="10"/>
        <rFont val="Calibri"/>
        <family val="2"/>
        <scheme val="minor"/>
      </rPr>
      <t>m</t>
    </r>
    <r>
      <rPr>
        <sz val="10"/>
        <rFont val="Calibri"/>
        <family val="2"/>
        <scheme val="minor"/>
      </rPr>
      <t>:</t>
    </r>
  </si>
  <si>
    <r>
      <rPr>
        <sz val="8"/>
        <rFont val="Calibri"/>
        <family val="2"/>
        <scheme val="minor"/>
      </rPr>
      <t xml:space="preserve">Standardabweichung </t>
    </r>
    <r>
      <rPr>
        <i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:</t>
    </r>
  </si>
  <si>
    <t xml:space="preserve"> Rohmilchtemp.:</t>
  </si>
  <si>
    <t>Durchschnitt Standard</t>
  </si>
  <si>
    <t>% Fett</t>
  </si>
  <si>
    <t xml:space="preserve"> Aufrahmgrad:</t>
  </si>
  <si>
    <t>Anlage  " Prüfbericht - Wiederkehrende Prüfung"</t>
  </si>
  <si>
    <t>&lt; Standard</t>
  </si>
  <si>
    <t>&lt;=10% Überschreitung Standard</t>
  </si>
  <si>
    <t>&gt;10% Überschreitung Standard</t>
  </si>
  <si>
    <t>Hilfszellen (bitte nicht ändern):</t>
  </si>
  <si>
    <t>LFD</t>
  </si>
  <si>
    <t>Auswahl Feld</t>
  </si>
  <si>
    <t>Bemerkung</t>
  </si>
  <si>
    <t>List of Value 1:</t>
  </si>
  <si>
    <t>List of Value 2:</t>
  </si>
  <si>
    <t>Zelle 0 muss frei bleiben!</t>
  </si>
  <si>
    <t>MITEX I</t>
  </si>
  <si>
    <t>MITEX II</t>
  </si>
  <si>
    <t>MITEX III</t>
  </si>
  <si>
    <t>ABO</t>
  </si>
  <si>
    <t>Sampler</t>
  </si>
  <si>
    <t>Ebner-Sampler</t>
  </si>
  <si>
    <t>Ultrasampler</t>
  </si>
  <si>
    <t>Doppelsampler</t>
  </si>
  <si>
    <t>HLW</t>
  </si>
  <si>
    <t>V12</t>
  </si>
  <si>
    <t>Typ C</t>
  </si>
  <si>
    <t>Probenahme D</t>
  </si>
  <si>
    <t>C2</t>
  </si>
  <si>
    <t>Hometec A</t>
  </si>
  <si>
    <t>unbekannt</t>
  </si>
  <si>
    <t>ABO-V400</t>
  </si>
  <si>
    <t>BARTEC</t>
  </si>
  <si>
    <t>CONDOR TYP 3</t>
  </si>
  <si>
    <t>FAVORIT</t>
  </si>
  <si>
    <t>HLW 30000</t>
  </si>
  <si>
    <t>HMS 750</t>
  </si>
  <si>
    <t>HMS 750 DLA</t>
  </si>
  <si>
    <t>HOMETEC A</t>
  </si>
  <si>
    <t>JUMBO MAX</t>
  </si>
  <si>
    <t>JUMBO MAX 30000</t>
  </si>
  <si>
    <t>JUMBO 24</t>
  </si>
  <si>
    <t>JUMBO 24000</t>
  </si>
  <si>
    <t>JUMBO 25000</t>
  </si>
  <si>
    <t>JUMBO 30</t>
  </si>
  <si>
    <t>JWS 80</t>
  </si>
  <si>
    <t>KOMET</t>
  </si>
  <si>
    <t>MILAN</t>
  </si>
  <si>
    <t>MSW III 500</t>
  </si>
  <si>
    <t>OPTIMATE</t>
  </si>
  <si>
    <t>OPTIMATE Trema</t>
  </si>
  <si>
    <t>OPTIMATE 650</t>
  </si>
  <si>
    <t>OSM</t>
  </si>
  <si>
    <t>OSM 600</t>
  </si>
  <si>
    <t>SCHWARTE LUFT</t>
  </si>
  <si>
    <t>TURBO</t>
  </si>
  <si>
    <t>TURBO 2</t>
  </si>
  <si>
    <t>V 1000</t>
  </si>
  <si>
    <t>V 1000 CONDOR</t>
  </si>
  <si>
    <t>V 1000 MILAN</t>
  </si>
  <si>
    <t>V 12</t>
  </si>
  <si>
    <t>V 2000</t>
  </si>
  <si>
    <t>V 2000 SPEZIAL</t>
  </si>
  <si>
    <t>V 500</t>
  </si>
  <si>
    <t>V 700 MILAN</t>
  </si>
  <si>
    <t>gültig bis:</t>
  </si>
  <si>
    <r>
      <t>f</t>
    </r>
    <r>
      <rPr>
        <b/>
        <vertAlign val="subscript"/>
        <sz val="10"/>
        <rFont val="Calibri"/>
        <family val="2"/>
        <scheme val="minor"/>
      </rPr>
      <t>h</t>
    </r>
  </si>
  <si>
    <r>
      <t xml:space="preserve">Info: </t>
    </r>
    <r>
      <rPr>
        <sz val="11"/>
        <color theme="1"/>
        <rFont val="Calibri"/>
        <family val="2"/>
        <scheme val="minor"/>
      </rPr>
      <t xml:space="preserve">Nur </t>
    </r>
    <r>
      <rPr>
        <b/>
        <sz val="11"/>
        <color theme="1"/>
        <rFont val="Calibri"/>
        <family val="2"/>
        <scheme val="minor"/>
      </rPr>
      <t>HELLGELB</t>
    </r>
    <r>
      <rPr>
        <sz val="11"/>
        <color theme="1"/>
        <rFont val="Calibri"/>
        <family val="2"/>
        <scheme val="minor"/>
      </rPr>
      <t xml:space="preserve"> hinterlegte Felder können ausgefüllt werden.</t>
    </r>
  </si>
  <si>
    <r>
      <t xml:space="preserve">Info: </t>
    </r>
    <r>
      <rPr>
        <sz val="11"/>
        <color theme="1"/>
        <rFont val="Calibri"/>
        <family val="2"/>
        <scheme val="minor"/>
      </rPr>
      <t>Zutreffendes bitte ankreuzen!</t>
    </r>
  </si>
  <si>
    <r>
      <t xml:space="preserve">Info: </t>
    </r>
    <r>
      <rPr>
        <sz val="11"/>
        <color theme="1"/>
        <rFont val="Calibri"/>
        <family val="2"/>
        <scheme val="minor"/>
      </rPr>
      <t>Automatische Berechnung der letzten 3 Spalten.</t>
    </r>
  </si>
  <si>
    <t>LA *)</t>
  </si>
  <si>
    <r>
      <t xml:space="preserve"> Mengenbereich 1
 </t>
    </r>
    <r>
      <rPr>
        <sz val="8"/>
        <rFont val="Calibri"/>
        <family val="2"/>
        <scheme val="minor"/>
      </rPr>
      <t>(kleinste Prüfmenge) 
 siehe Erstprüfung</t>
    </r>
    <r>
      <rPr>
        <b/>
        <sz val="8"/>
        <rFont val="Calibri"/>
        <family val="2"/>
        <scheme val="minor"/>
      </rPr>
      <t xml:space="preserve">
</t>
    </r>
  </si>
  <si>
    <t>links</t>
  </si>
  <si>
    <t>rechts</t>
  </si>
  <si>
    <t>List of Value 3:</t>
  </si>
  <si>
    <r>
      <t xml:space="preserve"> Mengenbereich 2
</t>
    </r>
    <r>
      <rPr>
        <sz val="8"/>
        <rFont val="Calibri"/>
        <family val="2"/>
        <scheme val="minor"/>
      </rPr>
      <t xml:space="preserve"> (Prüfmenge vor Umschaltung) 
 siehe Erstprüfung</t>
    </r>
  </si>
  <si>
    <r>
      <t xml:space="preserve"> Mengenbereich 3
 </t>
    </r>
    <r>
      <rPr>
        <sz val="8"/>
        <rFont val="Calibri"/>
        <family val="2"/>
        <scheme val="minor"/>
      </rPr>
      <t>(Prüfmenge nach Umschaltung)
 siehe Erstprüfung</t>
    </r>
  </si>
  <si>
    <r>
      <t xml:space="preserve"> Mengenbereich 4
</t>
    </r>
    <r>
      <rPr>
        <sz val="8"/>
        <rFont val="Calibri"/>
        <family val="2"/>
        <scheme val="minor"/>
      </rPr>
      <t xml:space="preserve"> (große Prüfmenge) 
 siehe Erstprüfung</t>
    </r>
  </si>
  <si>
    <r>
      <rPr>
        <b/>
        <sz val="8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Mengenbereiche</t>
    </r>
  </si>
  <si>
    <r>
      <t xml:space="preserve"> Verschleppung
</t>
    </r>
    <r>
      <rPr>
        <sz val="9"/>
        <rFont val="Calibri"/>
        <family val="2"/>
        <scheme val="minor"/>
      </rPr>
      <t xml:space="preserve"> (Mengenwahl
 siehe Erstprüfung)</t>
    </r>
  </si>
  <si>
    <t>Wiederkehrende Prüfung / Wiederholungsprüfung 
von automatischen Probenahmeanlagen gem. geltender AMA-Verlautbarung</t>
  </si>
  <si>
    <t xml:space="preserve"> Die Probenahmanlage entspricht den Vorgaben gem. geltender Verlautbarung
 der Agrarmarkt Austria.</t>
  </si>
  <si>
    <t xml:space="preserve"> Datenschutzerklärung: Informationen zur Verarbeitung Ihrer Daten finden Sie  unter folgender Adresse:
 www.ama.at/datenschutzerklaerung</t>
  </si>
  <si>
    <t>https://www.ama.at/Allgemein/Datenschutzerklaerung</t>
  </si>
  <si>
    <t>*)  Dieses Feld ist nur bei Sortentrennung auszufüllen, wenn keine komplett getrennte Überprüfung der beiden Luftabscheider erfolgen muss.</t>
  </si>
  <si>
    <t>Link zur Datenschutzerklärung:</t>
  </si>
  <si>
    <t>Info: Hellblauer Rahmen = definierter Druckbereich</t>
  </si>
  <si>
    <t>Anzahl:</t>
  </si>
  <si>
    <r>
      <rPr>
        <b/>
        <sz val="10"/>
        <color theme="1"/>
        <rFont val="Calibri"/>
        <family val="2"/>
        <scheme val="minor"/>
      </rPr>
      <t xml:space="preserve">Info: </t>
    </r>
    <r>
      <rPr>
        <sz val="10"/>
        <color theme="1"/>
        <rFont val="Calibri"/>
        <family val="2"/>
        <scheme val="minor"/>
      </rPr>
      <t>Formular - Version 04 (letzte Änderung: 05.07.2018)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</si>
</sst>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mm\/yyyy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vertAlign val="subscript"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Arial"/>
      <family val="2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0" tint="-0.499984740745262"/>
      <name val="Arial Narrow"/>
      <family val="2"/>
    </font>
    <font>
      <sz val="14"/>
      <color rgb="FFFF0000"/>
      <name val="Arial Narrow"/>
      <family val="2"/>
    </font>
    <font>
      <b/>
      <sz val="12"/>
      <name val="Arial"/>
      <family val="2"/>
    </font>
    <font>
      <b/>
      <sz val="13"/>
      <name val="Arial Narrow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i/>
      <sz val="8.5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.5"/>
      <name val="Arial"/>
      <family val="2"/>
    </font>
    <font>
      <sz val="10"/>
      <color theme="1" tint="0.499984740745262"/>
      <name val="Arial Narrow"/>
      <family val="2"/>
    </font>
    <font>
      <sz val="14"/>
      <color theme="0" tint="-0.49998474074526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5"/>
        <bgColor indexed="64"/>
      </patternFill>
    </fill>
  </fills>
  <borders count="51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/>
      <diagonal/>
    </border>
    <border>
      <left/>
      <right style="dashed">
        <color theme="0" tint="-0.499984740745262"/>
      </right>
      <top/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/>
      <diagonal/>
    </border>
    <border>
      <left/>
      <right style="dashed">
        <color theme="0" tint="-0.499984740745262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 style="thin">
        <color theme="0" tint="-0.499984740745262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6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5" fillId="0" borderId="0" xfId="0" applyFont="1" applyBorder="1"/>
    <xf numFmtId="0" fontId="4" fillId="0" borderId="0" xfId="2" applyFont="1" applyAlignment="1"/>
    <xf numFmtId="0" fontId="0" fillId="0" borderId="0" xfId="0" applyFont="1" applyAlignment="1"/>
    <xf numFmtId="0" fontId="5" fillId="0" borderId="0" xfId="0" applyFont="1" applyAlignment="1"/>
    <xf numFmtId="0" fontId="4" fillId="0" borderId="0" xfId="2" applyFont="1" applyFill="1" applyAlignment="1"/>
    <xf numFmtId="0" fontId="0" fillId="0" borderId="0" xfId="0" applyAlignment="1"/>
    <xf numFmtId="0" fontId="0" fillId="0" borderId="0" xfId="0" applyFont="1"/>
    <xf numFmtId="0" fontId="4" fillId="0" borderId="0" xfId="2" applyFont="1" applyBorder="1" applyAlignment="1">
      <alignment horizontal="left"/>
    </xf>
    <xf numFmtId="0" fontId="4" fillId="0" borderId="0" xfId="2" applyFont="1" applyBorder="1"/>
    <xf numFmtId="0" fontId="4" fillId="0" borderId="2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19" xfId="2" applyFont="1" applyBorder="1"/>
    <xf numFmtId="0" fontId="0" fillId="0" borderId="0" xfId="0" applyBorder="1"/>
    <xf numFmtId="0" fontId="4" fillId="0" borderId="23" xfId="2" applyFont="1" applyBorder="1"/>
    <xf numFmtId="0" fontId="4" fillId="0" borderId="21" xfId="2" applyFont="1" applyBorder="1" applyAlignment="1">
      <alignment horizontal="right" vertical="center"/>
    </xf>
    <xf numFmtId="0" fontId="4" fillId="0" borderId="21" xfId="2" applyFont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4" fillId="0" borderId="0" xfId="2" applyFont="1" applyBorder="1" applyAlignment="1">
      <alignment horizontal="right"/>
    </xf>
    <xf numFmtId="0" fontId="9" fillId="0" borderId="0" xfId="2" applyFont="1" applyBorder="1" applyAlignment="1">
      <alignment horizontal="left" vertical="top"/>
    </xf>
    <xf numFmtId="3" fontId="13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Alignment="1">
      <alignment horizontal="left"/>
    </xf>
    <xf numFmtId="0" fontId="5" fillId="0" borderId="0" xfId="0" applyFont="1" applyFill="1"/>
    <xf numFmtId="2" fontId="6" fillId="0" borderId="0" xfId="0" applyNumberFormat="1" applyFont="1" applyFill="1" applyBorder="1" applyAlignment="1">
      <alignment horizontal="right" vertical="center" indent="1"/>
    </xf>
    <xf numFmtId="4" fontId="4" fillId="0" borderId="0" xfId="2" applyNumberFormat="1" applyFont="1" applyFill="1" applyBorder="1" applyAlignment="1">
      <alignment horizontal="right" vertical="center" indent="1"/>
    </xf>
    <xf numFmtId="0" fontId="0" fillId="0" borderId="16" xfId="0" applyBorder="1"/>
    <xf numFmtId="0" fontId="5" fillId="0" borderId="0" xfId="0" applyFont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>
      <alignment horizontal="center"/>
    </xf>
    <xf numFmtId="0" fontId="3" fillId="2" borderId="27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" fontId="3" fillId="0" borderId="0" xfId="2" applyNumberFormat="1" applyFont="1" applyFill="1" applyBorder="1" applyAlignment="1">
      <alignment horizontal="right" vertical="center" indent="1"/>
    </xf>
    <xf numFmtId="0" fontId="26" fillId="0" borderId="0" xfId="0" applyFont="1"/>
    <xf numFmtId="0" fontId="25" fillId="0" borderId="0" xfId="0" applyFont="1"/>
    <xf numFmtId="0" fontId="4" fillId="0" borderId="0" xfId="0" applyFont="1"/>
    <xf numFmtId="14" fontId="29" fillId="5" borderId="41" xfId="0" applyNumberFormat="1" applyFont="1" applyFill="1" applyBorder="1"/>
    <xf numFmtId="14" fontId="33" fillId="4" borderId="41" xfId="0" applyNumberFormat="1" applyFont="1" applyFill="1" applyBorder="1"/>
    <xf numFmtId="0" fontId="34" fillId="0" borderId="0" xfId="0" applyFont="1"/>
    <xf numFmtId="0" fontId="35" fillId="0" borderId="42" xfId="0" applyFont="1" applyBorder="1"/>
    <xf numFmtId="0" fontId="4" fillId="0" borderId="42" xfId="0" applyFont="1" applyBorder="1"/>
    <xf numFmtId="14" fontId="33" fillId="4" borderId="41" xfId="0" applyNumberFormat="1" applyFont="1" applyFill="1" applyBorder="1" applyAlignment="1">
      <alignment horizontal="center"/>
    </xf>
    <xf numFmtId="1" fontId="31" fillId="4" borderId="41" xfId="0" applyNumberFormat="1" applyFont="1" applyFill="1" applyBorder="1" applyAlignment="1">
      <alignment horizontal="center" vertical="top"/>
    </xf>
    <xf numFmtId="14" fontId="30" fillId="7" borderId="41" xfId="0" applyNumberFormat="1" applyFont="1" applyFill="1" applyBorder="1" applyAlignment="1">
      <alignment vertical="top" wrapText="1"/>
    </xf>
    <xf numFmtId="14" fontId="31" fillId="4" borderId="41" xfId="0" applyNumberFormat="1" applyFont="1" applyFill="1" applyBorder="1" applyAlignment="1">
      <alignment vertical="top" wrapText="1"/>
    </xf>
    <xf numFmtId="0" fontId="32" fillId="0" borderId="0" xfId="0" applyFont="1" applyAlignment="1">
      <alignment vertical="top"/>
    </xf>
    <xf numFmtId="14" fontId="30" fillId="6" borderId="41" xfId="0" applyNumberFormat="1" applyFont="1" applyFill="1" applyBorder="1" applyAlignment="1">
      <alignment vertical="top" wrapText="1"/>
    </xf>
    <xf numFmtId="0" fontId="31" fillId="4" borderId="41" xfId="0" applyFont="1" applyFill="1" applyBorder="1" applyAlignment="1">
      <alignment vertical="top" wrapText="1"/>
    </xf>
    <xf numFmtId="0" fontId="30" fillId="6" borderId="41" xfId="0" applyFont="1" applyFill="1" applyBorder="1" applyAlignment="1">
      <alignment vertical="top" wrapText="1"/>
    </xf>
    <xf numFmtId="0" fontId="4" fillId="0" borderId="0" xfId="2" applyFont="1" applyBorder="1" applyAlignment="1">
      <alignment horizontal="right" vertical="center"/>
    </xf>
    <xf numFmtId="0" fontId="0" fillId="9" borderId="0" xfId="0" applyFill="1"/>
    <xf numFmtId="0" fontId="0" fillId="9" borderId="0" xfId="0" applyFont="1" applyFill="1"/>
    <xf numFmtId="0" fontId="37" fillId="0" borderId="0" xfId="0" applyFont="1"/>
    <xf numFmtId="0" fontId="36" fillId="10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0" fillId="10" borderId="0" xfId="0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8" xfId="0" applyFont="1" applyFill="1" applyBorder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39" fillId="0" borderId="0" xfId="0" applyFont="1"/>
    <xf numFmtId="0" fontId="17" fillId="0" borderId="19" xfId="2" applyFont="1" applyFill="1" applyBorder="1"/>
    <xf numFmtId="0" fontId="17" fillId="0" borderId="0" xfId="2" applyFont="1" applyFill="1" applyBorder="1"/>
    <xf numFmtId="0" fontId="0" fillId="0" borderId="15" xfId="0" applyBorder="1"/>
    <xf numFmtId="0" fontId="0" fillId="0" borderId="24" xfId="0" applyBorder="1"/>
    <xf numFmtId="0" fontId="4" fillId="0" borderId="0" xfId="2" applyFont="1" applyBorder="1" applyAlignment="1">
      <alignment vertical="center"/>
    </xf>
    <xf numFmtId="0" fontId="40" fillId="2" borderId="9" xfId="2" applyFont="1" applyFill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/>
    </xf>
    <xf numFmtId="0" fontId="1" fillId="0" borderId="14" xfId="2" applyFont="1" applyBorder="1" applyAlignment="1">
      <alignment horizontal="center"/>
    </xf>
    <xf numFmtId="0" fontId="1" fillId="0" borderId="44" xfId="2" applyFont="1" applyBorder="1" applyAlignment="1">
      <alignment horizontal="center"/>
    </xf>
    <xf numFmtId="0" fontId="1" fillId="0" borderId="40" xfId="2" applyFont="1" applyBorder="1" applyAlignment="1">
      <alignment horizontal="center"/>
    </xf>
    <xf numFmtId="0" fontId="1" fillId="0" borderId="25" xfId="2" applyFont="1" applyBorder="1" applyAlignment="1">
      <alignment horizontal="center"/>
    </xf>
    <xf numFmtId="0" fontId="1" fillId="0" borderId="26" xfId="2" applyFont="1" applyBorder="1" applyAlignment="1">
      <alignment horizontal="center"/>
    </xf>
    <xf numFmtId="0" fontId="1" fillId="0" borderId="17" xfId="2" applyFont="1" applyBorder="1" applyAlignment="1">
      <alignment horizontal="center"/>
    </xf>
    <xf numFmtId="0" fontId="1" fillId="0" borderId="18" xfId="2" applyFont="1" applyBorder="1" applyAlignment="1">
      <alignment horizontal="center"/>
    </xf>
    <xf numFmtId="0" fontId="43" fillId="0" borderId="0" xfId="0" applyFont="1" applyFill="1" applyAlignment="1">
      <alignment horizontal="left" vertical="center"/>
    </xf>
    <xf numFmtId="0" fontId="36" fillId="12" borderId="0" xfId="0" applyFont="1" applyFill="1" applyAlignment="1">
      <alignment vertical="center"/>
    </xf>
    <xf numFmtId="0" fontId="0" fillId="12" borderId="0" xfId="0" applyFont="1" applyFill="1"/>
    <xf numFmtId="0" fontId="36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38" fillId="0" borderId="0" xfId="0" applyFont="1" applyBorder="1" applyAlignment="1">
      <alignment vertical="top" wrapText="1"/>
    </xf>
    <xf numFmtId="0" fontId="38" fillId="0" borderId="0" xfId="0" applyFont="1" applyBorder="1"/>
    <xf numFmtId="0" fontId="27" fillId="0" borderId="0" xfId="0" applyFont="1" applyBorder="1"/>
    <xf numFmtId="0" fontId="0" fillId="0" borderId="0" xfId="0" applyFont="1" applyBorder="1"/>
    <xf numFmtId="0" fontId="27" fillId="0" borderId="0" xfId="0" applyFont="1" applyBorder="1" applyAlignment="1">
      <alignment vertical="top" wrapText="1"/>
    </xf>
    <xf numFmtId="0" fontId="38" fillId="0" borderId="0" xfId="0" applyFont="1" applyBorder="1" applyAlignment="1">
      <alignment horizontal="right" indent="1"/>
    </xf>
    <xf numFmtId="0" fontId="5" fillId="11" borderId="49" xfId="0" applyFont="1" applyFill="1" applyBorder="1" applyAlignment="1">
      <alignment vertical="center"/>
    </xf>
    <xf numFmtId="0" fontId="49" fillId="2" borderId="50" xfId="0" applyFont="1" applyFill="1" applyBorder="1" applyAlignment="1">
      <alignment horizontal="center" vertical="center" wrapText="1"/>
    </xf>
    <xf numFmtId="9" fontId="49" fillId="2" borderId="50" xfId="0" applyNumberFormat="1" applyFont="1" applyFill="1" applyBorder="1" applyAlignment="1">
      <alignment horizontal="center" vertical="center" wrapText="1"/>
    </xf>
    <xf numFmtId="0" fontId="49" fillId="2" borderId="50" xfId="0" applyFont="1" applyFill="1" applyBorder="1" applyAlignment="1">
      <alignment horizontal="center"/>
    </xf>
    <xf numFmtId="0" fontId="50" fillId="0" borderId="0" xfId="0" applyFont="1"/>
    <xf numFmtId="0" fontId="5" fillId="12" borderId="0" xfId="0" applyFont="1" applyFill="1"/>
    <xf numFmtId="0" fontId="5" fillId="12" borderId="0" xfId="0" applyFont="1" applyFill="1" applyAlignment="1">
      <alignment vertical="center"/>
    </xf>
    <xf numFmtId="0" fontId="4" fillId="13" borderId="1" xfId="0" applyFont="1" applyFill="1" applyBorder="1" applyAlignment="1" applyProtection="1">
      <alignment horizontal="left" vertical="top" indent="1"/>
      <protection locked="0"/>
    </xf>
    <xf numFmtId="0" fontId="1" fillId="13" borderId="0" xfId="0" applyFont="1" applyFill="1" applyProtection="1">
      <protection locked="0"/>
    </xf>
    <xf numFmtId="0" fontId="1" fillId="13" borderId="2" xfId="0" applyFont="1" applyFill="1" applyBorder="1" applyProtection="1">
      <protection locked="0"/>
    </xf>
    <xf numFmtId="0" fontId="1" fillId="13" borderId="0" xfId="0" applyFont="1" applyFill="1" applyAlignment="1" applyProtection="1">
      <alignment horizontal="left" indent="1"/>
      <protection locked="0"/>
    </xf>
    <xf numFmtId="0" fontId="1" fillId="13" borderId="3" xfId="0" applyFont="1" applyFill="1" applyBorder="1" applyAlignment="1" applyProtection="1">
      <alignment horizontal="left" indent="1"/>
      <protection locked="0"/>
    </xf>
    <xf numFmtId="0" fontId="1" fillId="13" borderId="4" xfId="0" applyFont="1" applyFill="1" applyBorder="1" applyProtection="1">
      <protection locked="0"/>
    </xf>
    <xf numFmtId="0" fontId="8" fillId="13" borderId="0" xfId="0" applyFont="1" applyFill="1" applyBorder="1" applyAlignment="1" applyProtection="1">
      <alignment horizontal="right" vertical="center"/>
      <protection locked="0"/>
    </xf>
    <xf numFmtId="0" fontId="1" fillId="13" borderId="43" xfId="2" applyFont="1" applyFill="1" applyBorder="1" applyAlignment="1" applyProtection="1">
      <alignment horizontal="center" vertical="center"/>
      <protection locked="0"/>
    </xf>
    <xf numFmtId="0" fontId="1" fillId="13" borderId="40" xfId="2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20" fillId="0" borderId="0" xfId="0" applyFont="1"/>
    <xf numFmtId="0" fontId="48" fillId="0" borderId="21" xfId="2" applyFont="1" applyBorder="1" applyAlignment="1">
      <alignment horizontal="left" wrapText="1"/>
    </xf>
    <xf numFmtId="0" fontId="47" fillId="11" borderId="0" xfId="3" applyFont="1" applyFill="1" applyBorder="1" applyAlignment="1">
      <alignment horizontal="left" vertical="center"/>
    </xf>
    <xf numFmtId="2" fontId="7" fillId="13" borderId="47" xfId="0" applyNumberFormat="1" applyFont="1" applyFill="1" applyBorder="1" applyAlignment="1" applyProtection="1">
      <alignment horizontal="center" shrinkToFit="1"/>
      <protection locked="0"/>
    </xf>
    <xf numFmtId="2" fontId="7" fillId="13" borderId="48" xfId="0" applyNumberFormat="1" applyFont="1" applyFill="1" applyBorder="1" applyAlignment="1" applyProtection="1">
      <alignment horizontal="center" shrinkToFit="1"/>
      <protection locked="0"/>
    </xf>
    <xf numFmtId="0" fontId="3" fillId="2" borderId="27" xfId="2" applyFont="1" applyFill="1" applyBorder="1" applyAlignment="1">
      <alignment horizontal="center" vertical="center"/>
    </xf>
    <xf numFmtId="0" fontId="14" fillId="2" borderId="45" xfId="2" applyFont="1" applyFill="1" applyBorder="1" applyAlignment="1">
      <alignment horizontal="center"/>
    </xf>
    <xf numFmtId="0" fontId="14" fillId="2" borderId="8" xfId="2" applyFont="1" applyFill="1" applyBorder="1" applyAlignment="1">
      <alignment horizontal="center"/>
    </xf>
    <xf numFmtId="0" fontId="14" fillId="2" borderId="46" xfId="2" applyFont="1" applyFill="1" applyBorder="1" applyAlignment="1">
      <alignment horizontal="center"/>
    </xf>
    <xf numFmtId="0" fontId="14" fillId="0" borderId="20" xfId="2" applyFont="1" applyBorder="1" applyAlignment="1">
      <alignment horizontal="left" vertical="center" wrapText="1"/>
    </xf>
    <xf numFmtId="0" fontId="14" fillId="0" borderId="21" xfId="2" applyFont="1" applyBorder="1" applyAlignment="1">
      <alignment horizontal="left" vertical="center" wrapText="1"/>
    </xf>
    <xf numFmtId="0" fontId="14" fillId="0" borderId="31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9" xfId="2" applyFont="1" applyBorder="1" applyAlignment="1">
      <alignment horizontal="left" vertical="center" wrapText="1"/>
    </xf>
    <xf numFmtId="0" fontId="14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0" fontId="14" fillId="0" borderId="30" xfId="2" applyFont="1" applyBorder="1" applyAlignment="1">
      <alignment horizontal="left" vertical="center" wrapText="1"/>
    </xf>
    <xf numFmtId="4" fontId="1" fillId="0" borderId="44" xfId="2" applyNumberFormat="1" applyFont="1" applyBorder="1" applyAlignment="1">
      <alignment horizontal="right" indent="1"/>
    </xf>
    <xf numFmtId="2" fontId="7" fillId="13" borderId="9" xfId="0" applyNumberFormat="1" applyFont="1" applyFill="1" applyBorder="1" applyAlignment="1" applyProtection="1">
      <alignment horizontal="right" indent="1"/>
      <protection locked="0"/>
    </xf>
    <xf numFmtId="2" fontId="7" fillId="13" borderId="11" xfId="0" applyNumberFormat="1" applyFont="1" applyFill="1" applyBorder="1" applyAlignment="1" applyProtection="1">
      <alignment horizontal="right" indent="1" shrinkToFit="1"/>
      <protection locked="0"/>
    </xf>
    <xf numFmtId="4" fontId="1" fillId="0" borderId="11" xfId="2" applyNumberFormat="1" applyFont="1" applyBorder="1" applyAlignment="1">
      <alignment horizontal="right" indent="1"/>
    </xf>
    <xf numFmtId="2" fontId="7" fillId="13" borderId="17" xfId="0" applyNumberFormat="1" applyFont="1" applyFill="1" applyBorder="1" applyAlignment="1" applyProtection="1">
      <alignment horizontal="right" indent="1" shrinkToFit="1"/>
      <protection locked="0"/>
    </xf>
    <xf numFmtId="0" fontId="44" fillId="0" borderId="20" xfId="2" applyFont="1" applyBorder="1" applyAlignment="1">
      <alignment horizontal="left" vertical="top" wrapText="1"/>
    </xf>
    <xf numFmtId="0" fontId="44" fillId="0" borderId="21" xfId="2" applyFont="1" applyBorder="1" applyAlignment="1">
      <alignment horizontal="left" vertical="top" wrapText="1"/>
    </xf>
    <xf numFmtId="0" fontId="44" fillId="0" borderId="31" xfId="2" applyFont="1" applyBorder="1" applyAlignment="1">
      <alignment horizontal="left" vertical="top" wrapText="1"/>
    </xf>
    <xf numFmtId="0" fontId="44" fillId="0" borderId="15" xfId="2" applyFont="1" applyBorder="1" applyAlignment="1">
      <alignment horizontal="left" vertical="top" wrapText="1"/>
    </xf>
    <xf numFmtId="0" fontId="44" fillId="0" borderId="16" xfId="2" applyFont="1" applyBorder="1" applyAlignment="1">
      <alignment horizontal="left" vertical="top" wrapText="1"/>
    </xf>
    <xf numFmtId="0" fontId="44" fillId="0" borderId="30" xfId="2" applyFont="1" applyBorder="1" applyAlignment="1">
      <alignment horizontal="left" vertical="top" wrapText="1"/>
    </xf>
    <xf numFmtId="2" fontId="7" fillId="13" borderId="12" xfId="0" applyNumberFormat="1" applyFont="1" applyFill="1" applyBorder="1" applyAlignment="1" applyProtection="1">
      <alignment horizontal="center" shrinkToFit="1"/>
      <protection locked="0"/>
    </xf>
    <xf numFmtId="2" fontId="7" fillId="13" borderId="13" xfId="0" applyNumberFormat="1" applyFont="1" applyFill="1" applyBorder="1" applyAlignment="1" applyProtection="1">
      <alignment horizontal="center" shrinkToFit="1"/>
      <protection locked="0"/>
    </xf>
    <xf numFmtId="2" fontId="7" fillId="13" borderId="17" xfId="0" applyNumberFormat="1" applyFont="1" applyFill="1" applyBorder="1" applyAlignment="1" applyProtection="1">
      <alignment horizontal="center" shrinkToFit="1"/>
      <protection locked="0"/>
    </xf>
    <xf numFmtId="3" fontId="42" fillId="13" borderId="11" xfId="2" applyNumberFormat="1" applyFont="1" applyFill="1" applyBorder="1" applyAlignment="1" applyProtection="1">
      <alignment horizontal="center" vertical="center"/>
      <protection locked="0"/>
    </xf>
    <xf numFmtId="3" fontId="42" fillId="13" borderId="17" xfId="2" applyNumberFormat="1" applyFont="1" applyFill="1" applyBorder="1" applyAlignment="1" applyProtection="1">
      <alignment horizontal="center" vertical="center"/>
      <protection locked="0"/>
    </xf>
    <xf numFmtId="2" fontId="7" fillId="13" borderId="5" xfId="0" applyNumberFormat="1" applyFont="1" applyFill="1" applyBorder="1" applyAlignment="1" applyProtection="1">
      <alignment horizontal="center" shrinkToFit="1"/>
      <protection locked="0"/>
    </xf>
    <xf numFmtId="2" fontId="7" fillId="13" borderId="7" xfId="0" applyNumberFormat="1" applyFont="1" applyFill="1" applyBorder="1" applyAlignment="1" applyProtection="1">
      <alignment horizontal="center" shrinkToFit="1"/>
      <protection locked="0"/>
    </xf>
    <xf numFmtId="0" fontId="24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42" fillId="13" borderId="16" xfId="2" applyFont="1" applyFill="1" applyBorder="1" applyAlignment="1" applyProtection="1">
      <alignment horizontal="center"/>
      <protection locked="0"/>
    </xf>
    <xf numFmtId="164" fontId="8" fillId="13" borderId="5" xfId="0" applyNumberFormat="1" applyFont="1" applyFill="1" applyBorder="1" applyAlignment="1" applyProtection="1">
      <alignment horizontal="right" vertical="center" indent="1"/>
      <protection locked="0"/>
    </xf>
    <xf numFmtId="164" fontId="8" fillId="13" borderId="7" xfId="0" applyNumberFormat="1" applyFont="1" applyFill="1" applyBorder="1" applyAlignment="1" applyProtection="1">
      <alignment horizontal="right" vertical="center" indent="1"/>
      <protection locked="0"/>
    </xf>
    <xf numFmtId="1" fontId="8" fillId="13" borderId="5" xfId="0" applyNumberFormat="1" applyFont="1" applyFill="1" applyBorder="1" applyAlignment="1" applyProtection="1">
      <alignment horizontal="right" vertical="center" indent="1"/>
      <protection locked="0"/>
    </xf>
    <xf numFmtId="1" fontId="8" fillId="13" borderId="7" xfId="0" applyNumberFormat="1" applyFont="1" applyFill="1" applyBorder="1" applyAlignment="1" applyProtection="1">
      <alignment horizontal="right" vertical="center" indent="1"/>
      <protection locked="0"/>
    </xf>
    <xf numFmtId="14" fontId="28" fillId="13" borderId="16" xfId="0" applyNumberFormat="1" applyFont="1" applyFill="1" applyBorder="1" applyAlignment="1" applyProtection="1">
      <alignment horizontal="left" indent="1"/>
      <protection locked="0"/>
    </xf>
    <xf numFmtId="0" fontId="14" fillId="2" borderId="11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2" fontId="7" fillId="13" borderId="17" xfId="0" applyNumberFormat="1" applyFont="1" applyFill="1" applyBorder="1" applyAlignment="1" applyProtection="1">
      <alignment horizontal="right" indent="1"/>
      <protection locked="0"/>
    </xf>
    <xf numFmtId="0" fontId="4" fillId="0" borderId="19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2" fontId="8" fillId="2" borderId="6" xfId="0" applyNumberFormat="1" applyFont="1" applyFill="1" applyBorder="1" applyAlignment="1">
      <alignment horizontal="right" vertical="center" indent="1"/>
    </xf>
    <xf numFmtId="165" fontId="8" fillId="2" borderId="6" xfId="0" applyNumberFormat="1" applyFont="1" applyFill="1" applyBorder="1" applyAlignment="1">
      <alignment horizontal="right" vertical="center" indent="1"/>
    </xf>
    <xf numFmtId="4" fontId="1" fillId="0" borderId="25" xfId="2" applyNumberFormat="1" applyFont="1" applyBorder="1" applyAlignment="1">
      <alignment horizontal="right" indent="1"/>
    </xf>
    <xf numFmtId="2" fontId="7" fillId="13" borderId="25" xfId="0" applyNumberFormat="1" applyFont="1" applyFill="1" applyBorder="1" applyAlignment="1" applyProtection="1">
      <alignment horizontal="right" indent="1" shrinkToFit="1"/>
      <protection locked="0"/>
    </xf>
    <xf numFmtId="2" fontId="1" fillId="0" borderId="34" xfId="2" applyNumberFormat="1" applyFont="1" applyFill="1" applyBorder="1" applyAlignment="1" applyProtection="1">
      <alignment horizontal="center" vertical="center"/>
    </xf>
    <xf numFmtId="2" fontId="1" fillId="0" borderId="35" xfId="2" applyNumberFormat="1" applyFont="1" applyFill="1" applyBorder="1" applyAlignment="1" applyProtection="1">
      <alignment horizontal="center" vertical="center"/>
    </xf>
    <xf numFmtId="2" fontId="1" fillId="0" borderId="37" xfId="2" applyNumberFormat="1" applyFont="1" applyFill="1" applyBorder="1" applyAlignment="1" applyProtection="1">
      <alignment horizontal="center" vertical="center"/>
    </xf>
    <xf numFmtId="2" fontId="1" fillId="0" borderId="29" xfId="2" applyNumberFormat="1" applyFont="1" applyFill="1" applyBorder="1" applyAlignment="1" applyProtection="1">
      <alignment horizontal="center" vertical="center"/>
    </xf>
    <xf numFmtId="2" fontId="1" fillId="0" borderId="36" xfId="2" applyNumberFormat="1" applyFont="1" applyFill="1" applyBorder="1" applyAlignment="1" applyProtection="1">
      <alignment horizontal="center" vertical="center"/>
    </xf>
    <xf numFmtId="2" fontId="1" fillId="0" borderId="30" xfId="2" applyNumberFormat="1" applyFont="1" applyFill="1" applyBorder="1" applyAlignment="1" applyProtection="1">
      <alignment horizontal="center" vertical="center"/>
    </xf>
    <xf numFmtId="4" fontId="1" fillId="0" borderId="17" xfId="2" applyNumberFormat="1" applyFont="1" applyBorder="1" applyAlignment="1">
      <alignment horizontal="right" indent="1"/>
    </xf>
    <xf numFmtId="3" fontId="42" fillId="13" borderId="25" xfId="2" applyNumberFormat="1" applyFont="1" applyFill="1" applyBorder="1" applyAlignment="1" applyProtection="1">
      <alignment horizontal="center" vertical="center"/>
      <protection locked="0"/>
    </xf>
    <xf numFmtId="0" fontId="21" fillId="0" borderId="5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left" vertical="center"/>
    </xf>
    <xf numFmtId="2" fontId="18" fillId="2" borderId="27" xfId="2" applyNumberFormat="1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2" fontId="3" fillId="2" borderId="27" xfId="2" applyNumberFormat="1" applyFont="1" applyFill="1" applyBorder="1" applyAlignment="1">
      <alignment horizontal="center" vertical="center"/>
    </xf>
    <xf numFmtId="2" fontId="7" fillId="13" borderId="12" xfId="0" applyNumberFormat="1" applyFont="1" applyFill="1" applyBorder="1" applyAlignment="1" applyProtection="1">
      <alignment horizontal="right" indent="1" shrinkToFit="1"/>
      <protection locked="0"/>
    </xf>
    <xf numFmtId="2" fontId="7" fillId="13" borderId="13" xfId="0" applyNumberFormat="1" applyFont="1" applyFill="1" applyBorder="1" applyAlignment="1" applyProtection="1">
      <alignment horizontal="right" indent="1" shrinkToFit="1"/>
      <protection locked="0"/>
    </xf>
    <xf numFmtId="0" fontId="8" fillId="13" borderId="5" xfId="0" applyFont="1" applyFill="1" applyBorder="1" applyAlignment="1" applyProtection="1">
      <alignment horizontal="left" vertical="center" indent="1"/>
      <protection locked="0"/>
    </xf>
    <xf numFmtId="0" fontId="8" fillId="13" borderId="6" xfId="0" applyFont="1" applyFill="1" applyBorder="1" applyAlignment="1" applyProtection="1">
      <alignment horizontal="left" vertical="center" indent="1"/>
      <protection locked="0"/>
    </xf>
    <xf numFmtId="0" fontId="8" fillId="13" borderId="7" xfId="0" applyFont="1" applyFill="1" applyBorder="1" applyAlignment="1" applyProtection="1">
      <alignment horizontal="left" vertical="center" indent="1"/>
      <protection locked="0"/>
    </xf>
    <xf numFmtId="166" fontId="8" fillId="13" borderId="5" xfId="0" applyNumberFormat="1" applyFont="1" applyFill="1" applyBorder="1" applyAlignment="1" applyProtection="1">
      <alignment horizontal="center" vertical="center"/>
      <protection locked="0"/>
    </xf>
    <xf numFmtId="166" fontId="8" fillId="13" borderId="6" xfId="0" applyNumberFormat="1" applyFont="1" applyFill="1" applyBorder="1" applyAlignment="1" applyProtection="1">
      <alignment horizontal="center" vertical="center"/>
      <protection locked="0"/>
    </xf>
    <xf numFmtId="166" fontId="8" fillId="13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45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3" fillId="2" borderId="46" xfId="2" applyFont="1" applyFill="1" applyBorder="1" applyAlignment="1">
      <alignment horizontal="left" vertical="center"/>
    </xf>
    <xf numFmtId="0" fontId="45" fillId="0" borderId="8" xfId="2" applyFont="1" applyBorder="1" applyAlignment="1">
      <alignment horizontal="left" vertical="center" wrapText="1"/>
    </xf>
    <xf numFmtId="0" fontId="40" fillId="0" borderId="32" xfId="2" applyFont="1" applyBorder="1" applyAlignment="1">
      <alignment horizontal="center" vertical="center"/>
    </xf>
    <xf numFmtId="0" fontId="40" fillId="0" borderId="33" xfId="2" applyFont="1" applyBorder="1" applyAlignment="1">
      <alignment horizontal="center" vertical="center"/>
    </xf>
    <xf numFmtId="0" fontId="40" fillId="0" borderId="44" xfId="2" applyFont="1" applyBorder="1" applyAlignment="1">
      <alignment horizontal="center" vertical="center"/>
    </xf>
    <xf numFmtId="0" fontId="42" fillId="0" borderId="38" xfId="2" applyFont="1" applyBorder="1" applyAlignment="1">
      <alignment horizontal="center" vertical="center"/>
    </xf>
    <xf numFmtId="0" fontId="42" fillId="0" borderId="39" xfId="2" applyFont="1" applyBorder="1" applyAlignment="1">
      <alignment horizontal="center" vertical="center"/>
    </xf>
    <xf numFmtId="0" fontId="42" fillId="0" borderId="40" xfId="2" applyFont="1" applyBorder="1" applyAlignment="1">
      <alignment horizontal="center" vertical="center"/>
    </xf>
    <xf numFmtId="0" fontId="41" fillId="2" borderId="0" xfId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13" borderId="5" xfId="0" applyFont="1" applyFill="1" applyBorder="1" applyAlignment="1" applyProtection="1">
      <alignment horizontal="left" vertical="center" indent="1"/>
      <protection locked="0"/>
    </xf>
    <xf numFmtId="0" fontId="7" fillId="13" borderId="6" xfId="0" applyFont="1" applyFill="1" applyBorder="1" applyAlignment="1" applyProtection="1">
      <alignment horizontal="left" vertical="center" indent="1"/>
      <protection locked="0"/>
    </xf>
    <xf numFmtId="0" fontId="7" fillId="13" borderId="7" xfId="0" applyFont="1" applyFill="1" applyBorder="1" applyAlignment="1" applyProtection="1">
      <alignment horizontal="left" vertical="center" indent="1"/>
      <protection locked="0"/>
    </xf>
    <xf numFmtId="14" fontId="8" fillId="13" borderId="5" xfId="0" applyNumberFormat="1" applyFont="1" applyFill="1" applyBorder="1" applyAlignment="1" applyProtection="1">
      <alignment horizontal="left" vertical="center" indent="1"/>
      <protection locked="0"/>
    </xf>
    <xf numFmtId="14" fontId="8" fillId="13" borderId="6" xfId="0" applyNumberFormat="1" applyFont="1" applyFill="1" applyBorder="1" applyAlignment="1" applyProtection="1">
      <alignment horizontal="left" vertical="center" indent="1"/>
      <protection locked="0"/>
    </xf>
    <xf numFmtId="14" fontId="8" fillId="13" borderId="7" xfId="0" applyNumberFormat="1" applyFont="1" applyFill="1" applyBorder="1" applyAlignment="1" applyProtection="1">
      <alignment horizontal="left" vertical="center" indent="1"/>
      <protection locked="0"/>
    </xf>
    <xf numFmtId="14" fontId="8" fillId="13" borderId="5" xfId="0" applyNumberFormat="1" applyFont="1" applyFill="1" applyBorder="1" applyAlignment="1" applyProtection="1">
      <alignment horizontal="center" vertical="center"/>
      <protection locked="0"/>
    </xf>
    <xf numFmtId="14" fontId="8" fillId="13" borderId="6" xfId="0" applyNumberFormat="1" applyFont="1" applyFill="1" applyBorder="1" applyAlignment="1" applyProtection="1">
      <alignment horizontal="center" vertical="center"/>
      <protection locked="0"/>
    </xf>
    <xf numFmtId="14" fontId="8" fillId="13" borderId="7" xfId="0" applyNumberFormat="1" applyFont="1" applyFill="1" applyBorder="1" applyAlignment="1" applyProtection="1">
      <alignment horizontal="center" vertical="center"/>
      <protection locked="0"/>
    </xf>
  </cellXfs>
  <cellStyles count="4">
    <cellStyle name="Link" xfId="3" builtinId="8"/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FFFFF5"/>
      <color rgb="FFFFFFE7"/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9525</xdr:rowOff>
        </xdr:from>
        <xdr:to>
          <xdr:col>5</xdr:col>
          <xdr:colOff>276225</xdr:colOff>
          <xdr:row>18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9525</xdr:rowOff>
        </xdr:from>
        <xdr:to>
          <xdr:col>17</xdr:col>
          <xdr:colOff>333375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17</xdr:row>
          <xdr:rowOff>9525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7327</xdr:colOff>
      <xdr:row>24</xdr:row>
      <xdr:rowOff>212481</xdr:rowOff>
    </xdr:from>
    <xdr:to>
      <xdr:col>5</xdr:col>
      <xdr:colOff>159727</xdr:colOff>
      <xdr:row>24</xdr:row>
      <xdr:rowOff>212481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1150327" y="5605096"/>
          <a:ext cx="504092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350227</xdr:colOff>
      <xdr:row>24</xdr:row>
      <xdr:rowOff>213338</xdr:rowOff>
    </xdr:from>
    <xdr:to>
      <xdr:col>14</xdr:col>
      <xdr:colOff>149505</xdr:colOff>
      <xdr:row>24</xdr:row>
      <xdr:rowOff>213338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4318203" y="5612387"/>
          <a:ext cx="505522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351942</xdr:colOff>
      <xdr:row>24</xdr:row>
      <xdr:rowOff>214696</xdr:rowOff>
    </xdr:from>
    <xdr:to>
      <xdr:col>10</xdr:col>
      <xdr:colOff>152649</xdr:colOff>
      <xdr:row>24</xdr:row>
      <xdr:rowOff>214696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2907430" y="5613745"/>
          <a:ext cx="506951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5470</xdr:colOff>
      <xdr:row>24</xdr:row>
      <xdr:rowOff>212409</xdr:rowOff>
    </xdr:from>
    <xdr:to>
      <xdr:col>18</xdr:col>
      <xdr:colOff>157870</xdr:colOff>
      <xdr:row>24</xdr:row>
      <xdr:rowOff>212409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739055" y="5611458"/>
          <a:ext cx="505522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showGridLines="0" tabSelected="1" zoomScale="130" zoomScaleNormal="130" zoomScaleSheetLayoutView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3.140625" style="8" customWidth="1"/>
    <col min="22" max="22" width="5.28515625" style="8" customWidth="1"/>
    <col min="23" max="25" width="11.42578125" style="8"/>
    <col min="26" max="26" width="4.5703125" style="8" customWidth="1"/>
    <col min="27" max="27" width="17.7109375" style="8" customWidth="1"/>
    <col min="28" max="28" width="12.42578125" customWidth="1"/>
    <col min="29" max="29" width="19.85546875" customWidth="1"/>
    <col min="30" max="30" width="11.42578125" style="14"/>
  </cols>
  <sheetData>
    <row r="1" spans="1:27" x14ac:dyDescent="0.25">
      <c r="B1" s="32">
        <v>1</v>
      </c>
      <c r="C1" s="32">
        <v>2</v>
      </c>
      <c r="D1" s="32">
        <v>3</v>
      </c>
      <c r="E1" s="32">
        <v>4</v>
      </c>
      <c r="F1" s="32">
        <v>5</v>
      </c>
      <c r="G1" s="32">
        <v>6</v>
      </c>
      <c r="H1" s="32">
        <v>7</v>
      </c>
      <c r="I1" s="32">
        <v>8</v>
      </c>
      <c r="J1" s="32">
        <v>9</v>
      </c>
      <c r="K1" s="32">
        <v>10</v>
      </c>
      <c r="L1" s="32">
        <v>11</v>
      </c>
      <c r="M1" s="32">
        <v>12</v>
      </c>
      <c r="N1" s="32">
        <v>13</v>
      </c>
      <c r="O1" s="32">
        <v>14</v>
      </c>
      <c r="P1" s="32">
        <v>15</v>
      </c>
      <c r="Q1" s="32">
        <v>16</v>
      </c>
      <c r="R1" s="32">
        <v>17</v>
      </c>
      <c r="S1" s="32">
        <v>18</v>
      </c>
    </row>
    <row r="2" spans="1:27" x14ac:dyDescent="0.25"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27" ht="6.7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7" ht="11.25" customHeight="1" x14ac:dyDescent="0.25">
      <c r="A4" s="54"/>
      <c r="B4" s="112"/>
      <c r="C4" s="112"/>
      <c r="D4" s="112"/>
      <c r="E4" s="112"/>
      <c r="F4" s="112"/>
      <c r="G4" s="112"/>
      <c r="H4" s="112"/>
      <c r="I4" s="112"/>
      <c r="J4" s="112"/>
      <c r="K4" s="83" t="s">
        <v>45</v>
      </c>
      <c r="L4" s="112"/>
      <c r="M4" s="112"/>
      <c r="N4" s="112"/>
      <c r="O4" s="112"/>
      <c r="P4" s="35"/>
      <c r="Q4" s="112"/>
      <c r="R4" s="112"/>
      <c r="S4" s="111" t="s">
        <v>36</v>
      </c>
      <c r="T4" s="54"/>
    </row>
    <row r="5" spans="1:27" ht="13.5" customHeight="1" x14ac:dyDescent="0.25">
      <c r="A5" s="54"/>
      <c r="B5" s="102" t="s">
        <v>23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4"/>
      <c r="T5" s="54"/>
    </row>
    <row r="6" spans="1:27" x14ac:dyDescent="0.25">
      <c r="A6" s="54"/>
      <c r="B6" s="105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54"/>
      <c r="V6" s="84" t="s">
        <v>126</v>
      </c>
      <c r="W6" s="85"/>
      <c r="X6" s="85"/>
      <c r="Y6" s="85"/>
      <c r="Z6" s="85"/>
      <c r="AA6" s="85"/>
    </row>
    <row r="7" spans="1:27" ht="15" customHeight="1" x14ac:dyDescent="0.25">
      <c r="A7" s="55"/>
      <c r="B7" s="105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54"/>
    </row>
    <row r="8" spans="1:27" x14ac:dyDescent="0.25">
      <c r="A8" s="54"/>
      <c r="B8" s="105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54"/>
      <c r="V8"/>
      <c r="W8"/>
      <c r="X8"/>
      <c r="Y8"/>
      <c r="Z8"/>
      <c r="AA8"/>
    </row>
    <row r="9" spans="1:27" ht="13.5" customHeight="1" x14ac:dyDescent="0.25">
      <c r="A9" s="54"/>
      <c r="B9" s="10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7"/>
      <c r="T9" s="54"/>
    </row>
    <row r="10" spans="1:27" x14ac:dyDescent="0.25">
      <c r="A10" s="54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T10" s="54"/>
      <c r="V10" s="101" t="s">
        <v>128</v>
      </c>
      <c r="W10" s="100"/>
      <c r="X10" s="100"/>
      <c r="Y10" s="100"/>
      <c r="Z10" s="100"/>
      <c r="AA10" s="100"/>
    </row>
    <row r="11" spans="1:27" ht="40.5" customHeight="1" x14ac:dyDescent="0.25">
      <c r="A11" s="54"/>
      <c r="B11" s="197" t="s">
        <v>120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54"/>
    </row>
    <row r="12" spans="1:27" x14ac:dyDescent="0.25">
      <c r="A12" s="54"/>
      <c r="B12" s="2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54"/>
    </row>
    <row r="13" spans="1:27" ht="21" customHeight="1" x14ac:dyDescent="0.25">
      <c r="A13" s="54"/>
      <c r="B13" s="198" t="s">
        <v>27</v>
      </c>
      <c r="C13" s="198"/>
      <c r="D13" s="198"/>
      <c r="E13" s="198"/>
      <c r="F13" s="200"/>
      <c r="G13" s="201"/>
      <c r="H13" s="201"/>
      <c r="I13" s="201"/>
      <c r="J13" s="202"/>
      <c r="K13" s="7"/>
      <c r="L13" s="199" t="s">
        <v>31</v>
      </c>
      <c r="M13" s="199"/>
      <c r="N13" s="198"/>
      <c r="O13" s="200"/>
      <c r="P13" s="201"/>
      <c r="Q13" s="201"/>
      <c r="R13" s="201"/>
      <c r="S13" s="202"/>
      <c r="T13" s="54"/>
      <c r="V13" s="86" t="s">
        <v>107</v>
      </c>
      <c r="W13" s="87"/>
      <c r="X13" s="88"/>
      <c r="Y13" s="88"/>
      <c r="Z13" s="88"/>
      <c r="AA13" s="88"/>
    </row>
    <row r="14" spans="1:27" ht="21" customHeight="1" x14ac:dyDescent="0.25">
      <c r="A14" s="54"/>
      <c r="B14" s="198" t="s">
        <v>28</v>
      </c>
      <c r="C14" s="198"/>
      <c r="D14" s="198"/>
      <c r="E14" s="198"/>
      <c r="F14" s="200"/>
      <c r="G14" s="201"/>
      <c r="H14" s="201"/>
      <c r="I14" s="201"/>
      <c r="J14" s="202"/>
      <c r="K14" s="7"/>
      <c r="L14" s="199" t="s">
        <v>32</v>
      </c>
      <c r="M14" s="199"/>
      <c r="N14" s="198"/>
      <c r="O14" s="200"/>
      <c r="P14" s="201"/>
      <c r="Q14" s="201"/>
      <c r="R14" s="201"/>
      <c r="S14" s="202"/>
      <c r="T14" s="54"/>
    </row>
    <row r="15" spans="1:27" ht="21" customHeight="1" x14ac:dyDescent="0.25">
      <c r="A15" s="54"/>
      <c r="B15" s="198" t="s">
        <v>29</v>
      </c>
      <c r="C15" s="198"/>
      <c r="D15" s="198"/>
      <c r="E15" s="198"/>
      <c r="F15" s="200"/>
      <c r="G15" s="201"/>
      <c r="H15" s="201"/>
      <c r="I15" s="201"/>
      <c r="J15" s="202"/>
      <c r="K15" s="7"/>
      <c r="L15" s="199" t="s">
        <v>33</v>
      </c>
      <c r="M15" s="199"/>
      <c r="N15" s="198"/>
      <c r="O15" s="200"/>
      <c r="P15" s="201"/>
      <c r="Q15" s="201"/>
      <c r="R15" s="201"/>
      <c r="S15" s="202"/>
      <c r="T15" s="54"/>
    </row>
    <row r="16" spans="1:27" ht="21" customHeight="1" x14ac:dyDescent="0.25">
      <c r="A16" s="54"/>
      <c r="B16" s="198" t="s">
        <v>30</v>
      </c>
      <c r="C16" s="198"/>
      <c r="D16" s="198"/>
      <c r="E16" s="198"/>
      <c r="F16" s="200"/>
      <c r="G16" s="201"/>
      <c r="H16" s="201"/>
      <c r="I16" s="201"/>
      <c r="J16" s="202"/>
      <c r="K16" s="7"/>
      <c r="L16" s="199" t="s">
        <v>34</v>
      </c>
      <c r="M16" s="199"/>
      <c r="N16" s="198"/>
      <c r="O16" s="200"/>
      <c r="P16" s="201"/>
      <c r="Q16" s="201"/>
      <c r="R16" s="201"/>
      <c r="S16" s="202"/>
      <c r="T16" s="54"/>
    </row>
    <row r="17" spans="1:30" ht="10.5" customHeight="1" x14ac:dyDescent="0.25">
      <c r="A17" s="5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54"/>
      <c r="AD17"/>
    </row>
    <row r="18" spans="1:30" ht="19.5" customHeight="1" x14ac:dyDescent="0.25">
      <c r="A18" s="54"/>
      <c r="B18" s="175" t="s">
        <v>0</v>
      </c>
      <c r="C18" s="175"/>
      <c r="D18" s="175"/>
      <c r="E18" s="175"/>
      <c r="F18" s="61"/>
      <c r="G18" s="61"/>
      <c r="H18" s="175" t="s">
        <v>1</v>
      </c>
      <c r="I18" s="175"/>
      <c r="J18" s="175"/>
      <c r="K18" s="175"/>
      <c r="L18" s="61"/>
      <c r="M18" s="61"/>
      <c r="N18" s="175" t="s">
        <v>2</v>
      </c>
      <c r="O18" s="175"/>
      <c r="P18" s="175"/>
      <c r="Q18" s="175"/>
      <c r="R18" s="61"/>
      <c r="S18" s="61"/>
      <c r="T18" s="54"/>
      <c r="V18" s="57" t="s">
        <v>108</v>
      </c>
      <c r="W18" s="58"/>
      <c r="X18" s="59"/>
      <c r="Y18" s="59"/>
      <c r="Z18" s="59"/>
      <c r="AA18" s="59"/>
    </row>
    <row r="19" spans="1:30" ht="10.5" customHeight="1" x14ac:dyDescent="0.25">
      <c r="A19" s="5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54"/>
    </row>
    <row r="20" spans="1:30" ht="18.75" customHeight="1" x14ac:dyDescent="0.25">
      <c r="A20" s="54"/>
      <c r="B20" s="60" t="s">
        <v>3</v>
      </c>
      <c r="C20" s="3"/>
      <c r="D20" s="4"/>
      <c r="E20" s="206"/>
      <c r="F20" s="207"/>
      <c r="G20" s="208"/>
      <c r="I20" s="3"/>
      <c r="J20" s="60" t="s">
        <v>4</v>
      </c>
      <c r="K20" s="30"/>
      <c r="M20" s="181"/>
      <c r="N20" s="182"/>
      <c r="O20" s="182"/>
      <c r="P20" s="182"/>
      <c r="Q20" s="182"/>
      <c r="R20" s="182"/>
      <c r="S20" s="183"/>
      <c r="T20" s="54"/>
    </row>
    <row r="21" spans="1:30" ht="18.75" customHeight="1" x14ac:dyDescent="0.25">
      <c r="A21" s="54"/>
      <c r="B21" s="60" t="s">
        <v>105</v>
      </c>
      <c r="C21" s="5"/>
      <c r="D21" s="5"/>
      <c r="E21" s="184"/>
      <c r="F21" s="185"/>
      <c r="G21" s="186"/>
      <c r="I21" s="6"/>
      <c r="J21" s="60" t="s">
        <v>24</v>
      </c>
      <c r="K21" s="31"/>
      <c r="M21" s="203"/>
      <c r="N21" s="204"/>
      <c r="O21" s="205"/>
      <c r="T21" s="54"/>
    </row>
    <row r="22" spans="1:30" ht="6" customHeight="1" x14ac:dyDescent="0.25">
      <c r="A22" s="5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54"/>
    </row>
    <row r="23" spans="1:30" ht="18.75" customHeight="1" x14ac:dyDescent="0.25">
      <c r="A23" s="54"/>
      <c r="B23" s="63" t="s">
        <v>11</v>
      </c>
      <c r="C23" s="25"/>
      <c r="D23" s="25"/>
      <c r="E23" s="151"/>
      <c r="F23" s="152"/>
      <c r="H23" s="7"/>
      <c r="I23" s="7"/>
      <c r="J23" s="62" t="s">
        <v>10</v>
      </c>
      <c r="K23" s="7"/>
      <c r="L23" s="7"/>
      <c r="M23" s="62"/>
      <c r="N23" s="9"/>
      <c r="O23" s="153"/>
      <c r="P23" s="154"/>
      <c r="Q23" s="5"/>
      <c r="R23" s="5"/>
      <c r="S23" s="5"/>
      <c r="T23" s="54"/>
    </row>
    <row r="24" spans="1:30" ht="6" customHeight="1" x14ac:dyDescent="0.25">
      <c r="A24" s="5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4"/>
    </row>
    <row r="25" spans="1:30" ht="19.5" customHeight="1" x14ac:dyDescent="0.25">
      <c r="A25" s="54"/>
      <c r="B25" s="63" t="s">
        <v>41</v>
      </c>
      <c r="C25" s="69"/>
      <c r="D25" s="53"/>
      <c r="E25" s="108"/>
      <c r="F25" s="69" t="s">
        <v>5</v>
      </c>
      <c r="G25" s="69"/>
      <c r="H25" s="69"/>
      <c r="I25" s="53" t="s">
        <v>6</v>
      </c>
      <c r="J25" s="108"/>
      <c r="K25" s="69" t="s">
        <v>5</v>
      </c>
      <c r="L25" s="69"/>
      <c r="M25" s="53" t="s">
        <v>7</v>
      </c>
      <c r="N25" s="108"/>
      <c r="O25" s="69" t="s">
        <v>8</v>
      </c>
      <c r="P25" s="63"/>
      <c r="Q25" s="53" t="s">
        <v>44</v>
      </c>
      <c r="R25" s="108"/>
      <c r="S25" s="69" t="s">
        <v>43</v>
      </c>
      <c r="T25" s="54"/>
    </row>
    <row r="26" spans="1:30" ht="8.25" customHeight="1" x14ac:dyDescent="0.25">
      <c r="A26" s="5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4"/>
    </row>
    <row r="27" spans="1:30" ht="18.75" customHeight="1" x14ac:dyDescent="0.25">
      <c r="A27" s="54"/>
      <c r="B27" s="187" t="s">
        <v>118</v>
      </c>
      <c r="C27" s="188"/>
      <c r="D27" s="188"/>
      <c r="E27" s="189"/>
      <c r="F27" s="117" t="s">
        <v>110</v>
      </c>
      <c r="G27" s="117"/>
      <c r="H27" s="117" t="s">
        <v>12</v>
      </c>
      <c r="I27" s="117"/>
      <c r="J27" s="178" t="s">
        <v>13</v>
      </c>
      <c r="K27" s="178"/>
      <c r="L27" s="176" t="s">
        <v>35</v>
      </c>
      <c r="M27" s="176"/>
      <c r="N27" s="176" t="s">
        <v>106</v>
      </c>
      <c r="O27" s="176"/>
      <c r="P27" s="177" t="s">
        <v>14</v>
      </c>
      <c r="Q27" s="177"/>
      <c r="R27" s="33" t="s">
        <v>15</v>
      </c>
      <c r="S27" s="34" t="s">
        <v>16</v>
      </c>
      <c r="T27" s="54"/>
      <c r="V27" s="57" t="s">
        <v>109</v>
      </c>
      <c r="W27" s="58"/>
      <c r="X27" s="59"/>
      <c r="Y27" s="59"/>
      <c r="Z27" s="59"/>
      <c r="AA27" s="59"/>
    </row>
    <row r="28" spans="1:30" ht="18.75" customHeight="1" x14ac:dyDescent="0.25">
      <c r="A28" s="54"/>
      <c r="B28" s="135" t="s">
        <v>111</v>
      </c>
      <c r="C28" s="136"/>
      <c r="D28" s="136"/>
      <c r="E28" s="137"/>
      <c r="F28" s="141"/>
      <c r="G28" s="142"/>
      <c r="H28" s="144"/>
      <c r="I28" s="144"/>
      <c r="J28" s="179"/>
      <c r="K28" s="180"/>
      <c r="L28" s="132"/>
      <c r="M28" s="132"/>
      <c r="N28" s="132"/>
      <c r="O28" s="132"/>
      <c r="P28" s="133" t="str">
        <f>IF(OR(L28="",N28=""),"",ROUND(L28-N28,2))</f>
        <v/>
      </c>
      <c r="Q28" s="133"/>
      <c r="R28" s="75" t="str">
        <f>IF(L28="","",IF(H28&gt;100,IF(ABS(P28)&lt;=0.1,"X",""),IF(ABS(P28)&lt;=0.15,"X","")))</f>
        <v/>
      </c>
      <c r="S28" s="76" t="str">
        <f>IF(L28="","",IF(H28&gt;100,IF(ABS(P28)&gt;0.1,"X",""),IF(ABS(P28)&gt;0.15,"X","")))</f>
        <v/>
      </c>
      <c r="T28" s="54"/>
    </row>
    <row r="29" spans="1:30" ht="18.75" customHeight="1" x14ac:dyDescent="0.25">
      <c r="A29" s="54"/>
      <c r="B29" s="138"/>
      <c r="C29" s="139"/>
      <c r="D29" s="139"/>
      <c r="E29" s="140"/>
      <c r="F29" s="143"/>
      <c r="G29" s="143"/>
      <c r="H29" s="145"/>
      <c r="I29" s="145"/>
      <c r="J29" s="134"/>
      <c r="K29" s="134"/>
      <c r="L29" s="134"/>
      <c r="M29" s="134"/>
      <c r="N29" s="134"/>
      <c r="O29" s="134"/>
      <c r="P29" s="130" t="str">
        <f t="shared" ref="P29:P35" si="0">IF(OR(L29="",N29=""),"",ROUND(L29-N29,2))</f>
        <v/>
      </c>
      <c r="Q29" s="130"/>
      <c r="R29" s="77" t="str">
        <f>IF(L29="","",IF(H28&gt;100,IF(ABS(P29)&lt;=0.1,"X",""),IF(ABS(P29)&lt;=0.15,"X","")))</f>
        <v/>
      </c>
      <c r="S29" s="78" t="str">
        <f>IF(L29="","",IF(H28&gt;100,IF(ABS(P29)&gt;0.1,"X",""),IF(ABS(P29)&gt;0.15,"X","")))</f>
        <v/>
      </c>
      <c r="T29" s="54"/>
      <c r="Y29" s="38"/>
    </row>
    <row r="30" spans="1:30" ht="18.75" customHeight="1" x14ac:dyDescent="0.25">
      <c r="A30" s="54"/>
      <c r="B30" s="135" t="s">
        <v>115</v>
      </c>
      <c r="C30" s="136"/>
      <c r="D30" s="136"/>
      <c r="E30" s="137"/>
      <c r="F30" s="141"/>
      <c r="G30" s="142"/>
      <c r="H30" s="144"/>
      <c r="I30" s="144"/>
      <c r="J30" s="132"/>
      <c r="K30" s="132"/>
      <c r="L30" s="132"/>
      <c r="M30" s="132"/>
      <c r="N30" s="132"/>
      <c r="O30" s="132"/>
      <c r="P30" s="133" t="str">
        <f t="shared" si="0"/>
        <v/>
      </c>
      <c r="Q30" s="133"/>
      <c r="R30" s="75" t="str">
        <f>IF(L30="","",IF(H30&gt;100,IF(ABS(P30)&lt;=0.1,"X",""),IF(ABS(P30)&lt;=0.15,"X","")))</f>
        <v/>
      </c>
      <c r="S30" s="76" t="str">
        <f>IF(L30="","",IF(H30&gt;100,IF(ABS(P30)&gt;0.1,"X",""),IF(ABS(P30)&gt;0.15,"X","")))</f>
        <v/>
      </c>
      <c r="T30" s="54"/>
      <c r="Y30" s="38"/>
    </row>
    <row r="31" spans="1:30" ht="18.75" customHeight="1" x14ac:dyDescent="0.25">
      <c r="A31" s="54"/>
      <c r="B31" s="138"/>
      <c r="C31" s="139"/>
      <c r="D31" s="139"/>
      <c r="E31" s="140"/>
      <c r="F31" s="143"/>
      <c r="G31" s="143"/>
      <c r="H31" s="145"/>
      <c r="I31" s="145"/>
      <c r="J31" s="134"/>
      <c r="K31" s="134"/>
      <c r="L31" s="134"/>
      <c r="M31" s="134"/>
      <c r="N31" s="134"/>
      <c r="O31" s="134"/>
      <c r="P31" s="130" t="str">
        <f t="shared" si="0"/>
        <v/>
      </c>
      <c r="Q31" s="130"/>
      <c r="R31" s="77" t="str">
        <f>IF(L31="","",IF(H30&gt;100,IF(ABS(P31)&lt;=0.1,"X",""),IF(ABS(P31)&lt;=0.15,"X","")))</f>
        <v/>
      </c>
      <c r="S31" s="78" t="str">
        <f>IF(L31="","",IF(H30&gt;100,IF(ABS(P31)&gt;0.1,"X",""),IF(ABS(P31)&gt;0.15,"X","")))</f>
        <v/>
      </c>
      <c r="T31" s="54"/>
      <c r="Y31" s="38"/>
    </row>
    <row r="32" spans="1:30" ht="18.75" customHeight="1" x14ac:dyDescent="0.25">
      <c r="A32" s="54"/>
      <c r="B32" s="135" t="s">
        <v>116</v>
      </c>
      <c r="C32" s="136"/>
      <c r="D32" s="136"/>
      <c r="E32" s="137"/>
      <c r="F32" s="141"/>
      <c r="G32" s="142"/>
      <c r="H32" s="144"/>
      <c r="I32" s="144"/>
      <c r="J32" s="132"/>
      <c r="K32" s="132"/>
      <c r="L32" s="132"/>
      <c r="M32" s="132"/>
      <c r="N32" s="132"/>
      <c r="O32" s="132"/>
      <c r="P32" s="133" t="str">
        <f t="shared" si="0"/>
        <v/>
      </c>
      <c r="Q32" s="133"/>
      <c r="R32" s="75" t="str">
        <f>IF(L32="","",IF(H32&gt;100,IF(ABS(P32)&lt;=0.1,"X",""),IF(ABS(P32)&lt;=0.15,"X","")))</f>
        <v/>
      </c>
      <c r="S32" s="76" t="str">
        <f>IF(L32="","",IF(H32&gt;100,IF(ABS(P32)&gt;0.1,"X",""),IF(ABS(P32)&gt;0.15,"X","")))</f>
        <v/>
      </c>
      <c r="T32" s="54"/>
      <c r="Y32" s="38"/>
    </row>
    <row r="33" spans="1:30" ht="18.75" customHeight="1" x14ac:dyDescent="0.25">
      <c r="A33" s="54"/>
      <c r="B33" s="138"/>
      <c r="C33" s="139"/>
      <c r="D33" s="139"/>
      <c r="E33" s="140"/>
      <c r="F33" s="143"/>
      <c r="G33" s="143"/>
      <c r="H33" s="145"/>
      <c r="I33" s="145"/>
      <c r="J33" s="134"/>
      <c r="K33" s="134"/>
      <c r="L33" s="134"/>
      <c r="M33" s="134"/>
      <c r="N33" s="134"/>
      <c r="O33" s="134"/>
      <c r="P33" s="130" t="str">
        <f t="shared" si="0"/>
        <v/>
      </c>
      <c r="Q33" s="130"/>
      <c r="R33" s="77" t="str">
        <f>IF(L33="","",IF(H32&gt;100,IF(ABS(P33)&lt;=0.1,"X",""),IF(ABS(P33)&lt;=0.15,"X","")))</f>
        <v/>
      </c>
      <c r="S33" s="78" t="str">
        <f>IF(L33="","",IF(H32&gt;100,IF(ABS(P33)&gt;0.1,"X",""),IF(ABS(P33)&gt;0.15,"X","")))</f>
        <v/>
      </c>
      <c r="T33" s="54"/>
      <c r="Y33" s="38"/>
    </row>
    <row r="34" spans="1:30" ht="18.75" customHeight="1" x14ac:dyDescent="0.25">
      <c r="A34" s="54"/>
      <c r="B34" s="135" t="s">
        <v>117</v>
      </c>
      <c r="C34" s="136"/>
      <c r="D34" s="136"/>
      <c r="E34" s="137"/>
      <c r="F34" s="141"/>
      <c r="G34" s="142"/>
      <c r="H34" s="172"/>
      <c r="I34" s="172"/>
      <c r="J34" s="164"/>
      <c r="K34" s="164"/>
      <c r="L34" s="164"/>
      <c r="M34" s="164"/>
      <c r="N34" s="164"/>
      <c r="O34" s="164"/>
      <c r="P34" s="163" t="str">
        <f t="shared" si="0"/>
        <v/>
      </c>
      <c r="Q34" s="163"/>
      <c r="R34" s="79" t="str">
        <f>IF(L34="","",IF(H34&gt;100,IF(ABS(P34)&lt;=0.1,"X",""),IF(ABS(P34)&lt;=0.15,"X","")))</f>
        <v/>
      </c>
      <c r="S34" s="80" t="str">
        <f>IF(L34="","",IF(H34&gt;100,IF(ABS(P34)&gt;0.1,"X",""),IF(ABS(P34)&gt;0.15,"X","")))</f>
        <v/>
      </c>
      <c r="T34" s="54"/>
      <c r="Y34" s="38"/>
    </row>
    <row r="35" spans="1:30" ht="18.75" customHeight="1" x14ac:dyDescent="0.25">
      <c r="A35" s="54"/>
      <c r="B35" s="138"/>
      <c r="C35" s="139"/>
      <c r="D35" s="139"/>
      <c r="E35" s="140"/>
      <c r="F35" s="143"/>
      <c r="G35" s="143"/>
      <c r="H35" s="145"/>
      <c r="I35" s="145"/>
      <c r="J35" s="134"/>
      <c r="K35" s="134"/>
      <c r="L35" s="134"/>
      <c r="M35" s="134"/>
      <c r="N35" s="134"/>
      <c r="O35" s="134"/>
      <c r="P35" s="171" t="str">
        <f t="shared" si="0"/>
        <v/>
      </c>
      <c r="Q35" s="171"/>
      <c r="R35" s="81" t="str">
        <f>IF(L35="","",IF(H34&gt;100,IF(ABS(P35)&lt;=0.1,"X",""),IF(ABS(P35)&lt;=0.15,"X","")))</f>
        <v/>
      </c>
      <c r="S35" s="82" t="str">
        <f>IF(L35="","",IF(H34&gt;100,IF(ABS(P35)&gt;0.1,"X",""),IF(ABS(P35)&gt;0.15,"X","")))</f>
        <v/>
      </c>
      <c r="T35" s="54"/>
      <c r="Y35" s="38"/>
    </row>
    <row r="36" spans="1:30" ht="18" customHeight="1" x14ac:dyDescent="0.25">
      <c r="A36" s="54"/>
      <c r="B36" s="23"/>
      <c r="C36" s="23"/>
      <c r="D36" s="23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27"/>
      <c r="P36" s="28"/>
      <c r="Q36" s="36" t="s">
        <v>25</v>
      </c>
      <c r="R36" s="109"/>
      <c r="S36" s="110"/>
      <c r="T36" s="54"/>
    </row>
    <row r="37" spans="1:30" ht="8.25" customHeight="1" x14ac:dyDescent="0.25">
      <c r="A37" s="5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54"/>
    </row>
    <row r="38" spans="1:30" ht="18.75" customHeight="1" x14ac:dyDescent="0.25">
      <c r="A38" s="54"/>
      <c r="B38" s="71" t="s">
        <v>39</v>
      </c>
      <c r="C38" s="18"/>
      <c r="D38" s="18"/>
      <c r="E38" s="161" t="str">
        <f>IF(P28="","",ROUND(AVERAGE(P28:Q35),2))</f>
        <v/>
      </c>
      <c r="F38" s="161"/>
      <c r="G38" s="72" t="s">
        <v>17</v>
      </c>
      <c r="H38" s="73" t="str">
        <f>IF(E38="","",IF(ABS(E38)&lt;=0.05,"X",""))</f>
        <v/>
      </c>
      <c r="I38" s="72" t="s">
        <v>18</v>
      </c>
      <c r="J38" s="74" t="str">
        <f>IF(E38="","",IF(ABS(E38)&gt;0.05,"X",""))</f>
        <v/>
      </c>
      <c r="K38" s="173" t="s">
        <v>40</v>
      </c>
      <c r="L38" s="174"/>
      <c r="M38" s="174"/>
      <c r="N38" s="162" t="str">
        <f>IF(P28="","",ROUND(STDEV(P28:Q35),3))</f>
        <v/>
      </c>
      <c r="O38" s="162"/>
      <c r="P38" s="72" t="s">
        <v>17</v>
      </c>
      <c r="Q38" s="73" t="str">
        <f>IF(N38="","",IF(N38&lt;0.08,"X",""))</f>
        <v/>
      </c>
      <c r="R38" s="72" t="s">
        <v>18</v>
      </c>
      <c r="S38" s="74" t="str">
        <f>IF(N38="","",IF(N38&gt;=0.08,"X",""))</f>
        <v/>
      </c>
      <c r="T38" s="54"/>
      <c r="Z38" s="64"/>
      <c r="AA38" s="99" t="s">
        <v>49</v>
      </c>
      <c r="AB38" s="56"/>
      <c r="AC38" s="56"/>
    </row>
    <row r="39" spans="1:30" ht="8.25" customHeight="1" thickBot="1" x14ac:dyDescent="0.3">
      <c r="A39" s="5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4"/>
      <c r="Z39" s="56"/>
      <c r="AA39" s="56"/>
      <c r="AB39" s="56"/>
      <c r="AC39" s="56"/>
    </row>
    <row r="40" spans="1:30" ht="27.75" customHeight="1" thickBot="1" x14ac:dyDescent="0.3">
      <c r="A40" s="55"/>
      <c r="B40" s="118"/>
      <c r="C40" s="119"/>
      <c r="D40" s="119"/>
      <c r="E40" s="120"/>
      <c r="F40" s="117" t="s">
        <v>110</v>
      </c>
      <c r="G40" s="117"/>
      <c r="H40" s="156" t="s">
        <v>20</v>
      </c>
      <c r="I40" s="156"/>
      <c r="J40" s="156" t="s">
        <v>26</v>
      </c>
      <c r="K40" s="156"/>
      <c r="L40" s="157" t="s">
        <v>21</v>
      </c>
      <c r="M40" s="157"/>
      <c r="N40" s="157" t="s">
        <v>22</v>
      </c>
      <c r="O40" s="157"/>
      <c r="P40" s="156" t="s">
        <v>42</v>
      </c>
      <c r="Q40" s="156"/>
      <c r="R40" s="19" t="s">
        <v>15</v>
      </c>
      <c r="S40" s="20" t="s">
        <v>16</v>
      </c>
      <c r="T40" s="54"/>
      <c r="Z40" s="89"/>
      <c r="AA40" s="96" t="s">
        <v>47</v>
      </c>
      <c r="AB40" s="96" t="s">
        <v>46</v>
      </c>
      <c r="AC40" s="97" t="s">
        <v>48</v>
      </c>
      <c r="AD40" s="93"/>
    </row>
    <row r="41" spans="1:30" ht="18.75" customHeight="1" thickBot="1" x14ac:dyDescent="0.3">
      <c r="A41" s="54"/>
      <c r="B41" s="121" t="s">
        <v>119</v>
      </c>
      <c r="C41" s="122"/>
      <c r="D41" s="122"/>
      <c r="E41" s="123"/>
      <c r="F41" s="141"/>
      <c r="G41" s="142"/>
      <c r="H41" s="131"/>
      <c r="I41" s="131"/>
      <c r="J41" s="131"/>
      <c r="K41" s="131"/>
      <c r="L41" s="131"/>
      <c r="M41" s="131"/>
      <c r="N41" s="131"/>
      <c r="O41" s="131"/>
      <c r="P41" s="165" t="str">
        <f>IF(L41="","",ROUND(AVERAGE(L41:M43),2))</f>
        <v/>
      </c>
      <c r="Q41" s="166"/>
      <c r="R41" s="191" t="str">
        <f>IF(P41="","",IF(AND(AC44=0,AB44&gt;=2),"X",""))</f>
        <v/>
      </c>
      <c r="S41" s="194" t="str">
        <f>IF(P41="","",IF(OR(AC44&gt;0,AB44&lt;2),"X",""))</f>
        <v/>
      </c>
      <c r="T41" s="54"/>
      <c r="Z41" s="90"/>
      <c r="AA41" s="98" t="str">
        <f>IF(N41="","",IF(N41&lt;=$P$41*1.1,1,""))</f>
        <v/>
      </c>
      <c r="AB41" s="98" t="str">
        <f>IF(N41&lt;P41,1,"")</f>
        <v/>
      </c>
      <c r="AC41" s="98" t="str">
        <f>IF(N41="","",IF(N41&gt;$P$41*1.1,1,""))</f>
        <v/>
      </c>
      <c r="AD41" s="91"/>
    </row>
    <row r="42" spans="1:30" ht="18.75" customHeight="1" thickBot="1" x14ac:dyDescent="0.3">
      <c r="A42" s="54"/>
      <c r="B42" s="124"/>
      <c r="C42" s="125"/>
      <c r="D42" s="125"/>
      <c r="E42" s="126"/>
      <c r="F42" s="146"/>
      <c r="G42" s="147"/>
      <c r="H42" s="131"/>
      <c r="I42" s="131"/>
      <c r="J42" s="131"/>
      <c r="K42" s="131"/>
      <c r="L42" s="131"/>
      <c r="M42" s="131"/>
      <c r="N42" s="131"/>
      <c r="O42" s="131"/>
      <c r="P42" s="167"/>
      <c r="Q42" s="168"/>
      <c r="R42" s="192"/>
      <c r="S42" s="195"/>
      <c r="T42" s="54"/>
      <c r="Z42" s="90"/>
      <c r="AA42" s="98" t="str">
        <f t="shared" ref="AA42:AA43" si="1">IF(N42="","",IF(N42&lt;=$P$41*1.1,1,""))</f>
        <v/>
      </c>
      <c r="AB42" s="98" t="str">
        <f>IF(N42&lt;P41,1,"")</f>
        <v/>
      </c>
      <c r="AC42" s="98" t="str">
        <f t="shared" ref="AC42:AC43" si="2">IF(N42="","",IF(N42&gt;$P$41*1.1,1,""))</f>
        <v/>
      </c>
      <c r="AD42" s="91"/>
    </row>
    <row r="43" spans="1:30" ht="18.75" customHeight="1" thickBot="1" x14ac:dyDescent="0.3">
      <c r="A43" s="54"/>
      <c r="B43" s="127"/>
      <c r="C43" s="128"/>
      <c r="D43" s="128"/>
      <c r="E43" s="129"/>
      <c r="F43" s="115"/>
      <c r="G43" s="116"/>
      <c r="H43" s="158"/>
      <c r="I43" s="158"/>
      <c r="J43" s="158"/>
      <c r="K43" s="158"/>
      <c r="L43" s="158"/>
      <c r="M43" s="158"/>
      <c r="N43" s="158"/>
      <c r="O43" s="158"/>
      <c r="P43" s="169"/>
      <c r="Q43" s="170"/>
      <c r="R43" s="193"/>
      <c r="S43" s="196"/>
      <c r="T43" s="54"/>
      <c r="Z43" s="90"/>
      <c r="AA43" s="98" t="str">
        <f t="shared" si="1"/>
        <v/>
      </c>
      <c r="AB43" s="98" t="str">
        <f>IF(N43&lt;P41,1,"")</f>
        <v/>
      </c>
      <c r="AC43" s="98" t="str">
        <f t="shared" si="2"/>
        <v/>
      </c>
      <c r="AD43" s="91"/>
    </row>
    <row r="44" spans="1:30" ht="20.25" customHeight="1" thickBot="1" x14ac:dyDescent="0.3">
      <c r="A44" s="55"/>
      <c r="B44" s="190" t="s">
        <v>124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54"/>
      <c r="Z44" s="94" t="s">
        <v>127</v>
      </c>
      <c r="AA44" s="98">
        <f>SUM(AA41:AA43)</f>
        <v>0</v>
      </c>
      <c r="AB44" s="98">
        <f>SUM(AB41:AB43)</f>
        <v>0</v>
      </c>
      <c r="AC44" s="98">
        <f>SUM(AC41:AC43)</f>
        <v>0</v>
      </c>
      <c r="AD44" s="91"/>
    </row>
    <row r="45" spans="1:30" ht="4.5" customHeight="1" x14ac:dyDescent="0.25">
      <c r="A45" s="55"/>
      <c r="B45" s="11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  <c r="S45" s="12"/>
      <c r="T45" s="54"/>
      <c r="Z45" s="90"/>
      <c r="AA45" s="90"/>
      <c r="AB45" s="90"/>
      <c r="AC45" s="90"/>
      <c r="AD45" s="91"/>
    </row>
    <row r="46" spans="1:30" ht="18" customHeight="1" x14ac:dyDescent="0.25">
      <c r="A46" s="55"/>
      <c r="B46" s="159" t="s">
        <v>121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53" t="s">
        <v>37</v>
      </c>
      <c r="O46" s="70" t="str">
        <f>IF(E38="","",IF(AND(H38="X",Q38="X",R41="X",OR(L28="",R28="X"),OR(L29="",R29="X"),OR(L30="",R30="X"),OR(L31="",R31="X"),OR(L32="",R32="X"),OR(L33="",R33="X"),OR(L34="",R34="X"),OR(L35="",R35="X")),"X",""))</f>
        <v/>
      </c>
      <c r="P46" s="14"/>
      <c r="Q46" s="53" t="s">
        <v>38</v>
      </c>
      <c r="R46" s="70" t="str">
        <f>IF(E38="","",IF(OR(J38="X",S38="X",S41="X",S28="X",S29="X",S30="X",S31="X",S32="X",S33="X",S34="X",S35="X"),"X",""))</f>
        <v/>
      </c>
      <c r="S46" s="15"/>
      <c r="T46" s="54"/>
      <c r="AA46" s="92"/>
      <c r="AB46" s="14"/>
      <c r="AC46" s="14"/>
      <c r="AD46" s="91"/>
    </row>
    <row r="47" spans="1:30" ht="18" customHeight="1" x14ac:dyDescent="0.25">
      <c r="A47" s="55"/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"/>
      <c r="O47" s="14"/>
      <c r="P47" s="14"/>
      <c r="Q47" s="14"/>
      <c r="R47" s="10"/>
      <c r="S47" s="15"/>
      <c r="T47" s="54"/>
      <c r="Z47" s="37"/>
      <c r="AA47" s="37"/>
      <c r="AB47" s="37"/>
      <c r="AC47" s="37"/>
    </row>
    <row r="48" spans="1:30" ht="18.75" customHeight="1" thickBot="1" x14ac:dyDescent="0.3">
      <c r="A48" s="55"/>
      <c r="B48" s="13"/>
      <c r="C48" s="14"/>
      <c r="D48" s="14"/>
      <c r="E48" s="14"/>
      <c r="F48" s="14"/>
      <c r="G48" s="14"/>
      <c r="H48" s="14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5"/>
      <c r="T48" s="54"/>
      <c r="V48" s="95" t="s">
        <v>125</v>
      </c>
      <c r="W48" s="95"/>
      <c r="X48" s="95"/>
      <c r="Y48" s="95"/>
      <c r="Z48" s="95"/>
      <c r="AA48" s="95"/>
      <c r="AB48" s="37"/>
      <c r="AC48" s="37"/>
    </row>
    <row r="49" spans="1:27" ht="18" customHeight="1" x14ac:dyDescent="0.25">
      <c r="A49" s="55"/>
      <c r="B49" s="13"/>
      <c r="C49" s="21" t="s">
        <v>19</v>
      </c>
      <c r="D49" s="21"/>
      <c r="E49" s="21"/>
      <c r="F49" s="155"/>
      <c r="G49" s="155"/>
      <c r="H49" s="155"/>
      <c r="I49" s="10"/>
      <c r="J49" s="21"/>
      <c r="K49" s="10"/>
      <c r="L49" s="22" t="s">
        <v>4</v>
      </c>
      <c r="M49" s="150"/>
      <c r="N49" s="150"/>
      <c r="O49" s="150"/>
      <c r="P49" s="150"/>
      <c r="Q49" s="150"/>
      <c r="R49" s="150"/>
      <c r="S49" s="15"/>
      <c r="T49" s="54"/>
      <c r="V49" s="114" t="s">
        <v>123</v>
      </c>
      <c r="W49" s="114"/>
      <c r="X49" s="114"/>
      <c r="Y49" s="114"/>
      <c r="Z49" s="114"/>
      <c r="AA49" s="114"/>
    </row>
    <row r="50" spans="1:27" ht="6.75" customHeight="1" x14ac:dyDescent="0.25">
      <c r="A50" s="55"/>
      <c r="B50" s="65"/>
      <c r="C50" s="66"/>
      <c r="D50" s="66"/>
      <c r="E50" s="66" t="s">
        <v>9</v>
      </c>
      <c r="F50" s="66"/>
      <c r="G50" s="21"/>
      <c r="H50" s="2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5"/>
      <c r="T50" s="54"/>
    </row>
    <row r="51" spans="1:27" ht="3" customHeight="1" x14ac:dyDescent="0.25">
      <c r="A51" s="55"/>
      <c r="B51" s="67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68"/>
      <c r="T51" s="54"/>
    </row>
    <row r="52" spans="1:27" ht="28.5" customHeight="1" x14ac:dyDescent="0.25">
      <c r="A52" s="55"/>
      <c r="B52" s="113" t="s">
        <v>122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54"/>
    </row>
    <row r="53" spans="1:27" ht="6.75" customHeight="1" x14ac:dyDescent="0.25">
      <c r="A53" s="55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</sheetData>
  <sheetProtection algorithmName="SHA-512" hashValue="pdUpc0T4dCvVQ2txhVRqiH+GA8kUyVZVTFcSY+/eyhXWj2b2YCuEnNSTbiaZqjJ3c8AVwsh9nSrlnGlOc5lqWA==" saltValue="K11kd3Izo3I/tCI52fGMBw==" spinCount="100000" sheet="1" objects="1" scenarios="1"/>
  <mergeCells count="117">
    <mergeCell ref="B44:S44"/>
    <mergeCell ref="R41:R43"/>
    <mergeCell ref="S41:S43"/>
    <mergeCell ref="B11:S11"/>
    <mergeCell ref="B13:E13"/>
    <mergeCell ref="B14:E14"/>
    <mergeCell ref="B15:E15"/>
    <mergeCell ref="L13:N13"/>
    <mergeCell ref="L14:N14"/>
    <mergeCell ref="L15:N15"/>
    <mergeCell ref="F13:J13"/>
    <mergeCell ref="F14:J14"/>
    <mergeCell ref="F15:J15"/>
    <mergeCell ref="O13:S13"/>
    <mergeCell ref="O14:S14"/>
    <mergeCell ref="O15:S15"/>
    <mergeCell ref="N18:Q18"/>
    <mergeCell ref="F16:J16"/>
    <mergeCell ref="L16:N16"/>
    <mergeCell ref="O16:S16"/>
    <mergeCell ref="B16:E16"/>
    <mergeCell ref="M21:O21"/>
    <mergeCell ref="E20:G20"/>
    <mergeCell ref="B18:E18"/>
    <mergeCell ref="F27:G27"/>
    <mergeCell ref="H18:K18"/>
    <mergeCell ref="N27:O27"/>
    <mergeCell ref="P27:Q27"/>
    <mergeCell ref="L27:M27"/>
    <mergeCell ref="L29:M29"/>
    <mergeCell ref="J27:K27"/>
    <mergeCell ref="J29:K29"/>
    <mergeCell ref="J28:K28"/>
    <mergeCell ref="N29:O29"/>
    <mergeCell ref="M20:S20"/>
    <mergeCell ref="E21:G21"/>
    <mergeCell ref="H27:I27"/>
    <mergeCell ref="H28:I29"/>
    <mergeCell ref="L28:M28"/>
    <mergeCell ref="N28:O28"/>
    <mergeCell ref="P28:Q28"/>
    <mergeCell ref="P29:Q29"/>
    <mergeCell ref="B28:E29"/>
    <mergeCell ref="F28:G28"/>
    <mergeCell ref="F29:G29"/>
    <mergeCell ref="B27:E27"/>
    <mergeCell ref="E38:F38"/>
    <mergeCell ref="N38:O38"/>
    <mergeCell ref="P34:Q34"/>
    <mergeCell ref="J33:K33"/>
    <mergeCell ref="L33:M33"/>
    <mergeCell ref="N33:O33"/>
    <mergeCell ref="J34:K34"/>
    <mergeCell ref="N42:O42"/>
    <mergeCell ref="L34:M34"/>
    <mergeCell ref="N34:O34"/>
    <mergeCell ref="H32:I33"/>
    <mergeCell ref="H41:I41"/>
    <mergeCell ref="J41:K41"/>
    <mergeCell ref="L41:M41"/>
    <mergeCell ref="N41:O41"/>
    <mergeCell ref="P41:Q43"/>
    <mergeCell ref="J35:K35"/>
    <mergeCell ref="L35:M35"/>
    <mergeCell ref="N35:O35"/>
    <mergeCell ref="P35:Q35"/>
    <mergeCell ref="H34:I35"/>
    <mergeCell ref="J32:K32"/>
    <mergeCell ref="K38:M38"/>
    <mergeCell ref="H30:I31"/>
    <mergeCell ref="F41:G41"/>
    <mergeCell ref="F42:G42"/>
    <mergeCell ref="B2:S2"/>
    <mergeCell ref="M49:R49"/>
    <mergeCell ref="E23:F23"/>
    <mergeCell ref="O23:P23"/>
    <mergeCell ref="F49:H49"/>
    <mergeCell ref="H40:I40"/>
    <mergeCell ref="J40:K40"/>
    <mergeCell ref="L40:M40"/>
    <mergeCell ref="N40:O40"/>
    <mergeCell ref="P40:Q40"/>
    <mergeCell ref="H43:I43"/>
    <mergeCell ref="J43:K43"/>
    <mergeCell ref="L43:M43"/>
    <mergeCell ref="N43:O43"/>
    <mergeCell ref="H42:I42"/>
    <mergeCell ref="J42:K42"/>
    <mergeCell ref="N30:O30"/>
    <mergeCell ref="P30:Q30"/>
    <mergeCell ref="J30:K30"/>
    <mergeCell ref="J31:K31"/>
    <mergeCell ref="B46:M47"/>
    <mergeCell ref="B52:S52"/>
    <mergeCell ref="V49:AA49"/>
    <mergeCell ref="F43:G43"/>
    <mergeCell ref="F40:G40"/>
    <mergeCell ref="B40:E40"/>
    <mergeCell ref="B41:E43"/>
    <mergeCell ref="P31:Q31"/>
    <mergeCell ref="L42:M42"/>
    <mergeCell ref="N32:O32"/>
    <mergeCell ref="P32:Q32"/>
    <mergeCell ref="P33:Q33"/>
    <mergeCell ref="L31:M31"/>
    <mergeCell ref="N31:O31"/>
    <mergeCell ref="L32:M32"/>
    <mergeCell ref="B30:E31"/>
    <mergeCell ref="F30:G30"/>
    <mergeCell ref="F31:G31"/>
    <mergeCell ref="B32:E33"/>
    <mergeCell ref="F32:G32"/>
    <mergeCell ref="F33:G33"/>
    <mergeCell ref="B34:E35"/>
    <mergeCell ref="F34:G34"/>
    <mergeCell ref="F35:G35"/>
    <mergeCell ref="L30:M30"/>
  </mergeCells>
  <hyperlinks>
    <hyperlink ref="V49" r:id="rId1"/>
  </hyperlinks>
  <pageMargins left="0.74803149606299213" right="0.39370078740157483" top="0.47244094488188981" bottom="0.39370078740157483" header="0.31496062992125984" footer="0.35433070866141736"/>
  <pageSetup paperSize="9" scale="95" fitToHeight="0" orientation="portrait" r:id="rId2"/>
  <headerFooter>
    <oddFooter xml:space="preserve">&amp;L&amp;9Agrarmarkt Austria&amp;C&amp;9Version 04 (letzte Änderung: 05.07.2018)&amp;R&amp;9Seite &amp;P von &amp;N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5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9525</xdr:rowOff>
                  </from>
                  <to>
                    <xdr:col>17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11</xdr:col>
                    <xdr:colOff>95250</xdr:colOff>
                    <xdr:row>17</xdr:row>
                    <xdr:rowOff>9525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topp2" error="Ungültiger Wert!" promptTitle="Probenahme-Typ:" prompt="Bitte aus der Liste auswählen!">
          <x14:formula1>
            <xm:f>LOV!$G$7:$G$37</xm:f>
          </x14:formula1>
          <xm:sqref>O16:S17</xm:sqref>
        </x14:dataValidation>
        <x14:dataValidation type="list" allowBlank="1" showInputMessage="1" showErrorMessage="1" errorTitle="Stopp 1" error="Ungültiger Wert!" promptTitle="Messanlagen-Typ:" prompt="Bitte aus der Liste auswählen!">
          <x14:formula1>
            <xm:f>LOV!$C$7:$C$52</xm:f>
          </x14:formula1>
          <xm:sqref>O15:S15</xm:sqref>
        </x14:dataValidation>
        <x14:dataValidation type="list" allowBlank="1" showInputMessage="1" showErrorMessage="1" promptTitle="Info:" prompt="bitte auswählen!">
          <x14:formula1>
            <xm:f>LOV!$K$7:$K$9</xm:f>
          </x14:formula1>
          <xm:sqref>F28:G35 F41:G43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2"/>
  <sheetViews>
    <sheetView zoomScale="90" zoomScaleNormal="9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8.28515625" customWidth="1"/>
    <col min="3" max="3" width="40" customWidth="1"/>
    <col min="4" max="4" width="39.7109375" customWidth="1"/>
    <col min="5" max="5" width="5.5703125" customWidth="1"/>
    <col min="6" max="6" width="8.28515625" customWidth="1"/>
    <col min="7" max="7" width="40" customWidth="1"/>
    <col min="8" max="8" width="39.7109375" customWidth="1"/>
    <col min="10" max="10" width="8.28515625" customWidth="1"/>
    <col min="11" max="11" width="40" customWidth="1"/>
    <col min="12" max="12" width="39.7109375" customWidth="1"/>
  </cols>
  <sheetData>
    <row r="2" spans="2:12" ht="36" x14ac:dyDescent="0.55000000000000004">
      <c r="B2" s="43" t="s">
        <v>53</v>
      </c>
      <c r="C2" s="44"/>
      <c r="D2" s="44"/>
      <c r="F2" s="43" t="s">
        <v>54</v>
      </c>
      <c r="G2" s="44"/>
      <c r="H2" s="44"/>
      <c r="J2" s="43" t="s">
        <v>114</v>
      </c>
      <c r="K2" s="44"/>
      <c r="L2" s="44"/>
    </row>
    <row r="3" spans="2:12" x14ac:dyDescent="0.25">
      <c r="B3" s="39"/>
      <c r="C3" s="39"/>
      <c r="D3" s="39"/>
      <c r="F3" s="39"/>
      <c r="G3" s="39"/>
      <c r="H3" s="39"/>
      <c r="J3" s="39"/>
      <c r="K3" s="39"/>
      <c r="L3" s="39"/>
    </row>
    <row r="4" spans="2:12" ht="31.5" x14ac:dyDescent="0.5">
      <c r="B4" s="40" t="s">
        <v>33</v>
      </c>
      <c r="C4" s="40"/>
      <c r="D4" s="40"/>
      <c r="F4" s="40" t="s">
        <v>34</v>
      </c>
      <c r="G4" s="40"/>
      <c r="H4" s="40"/>
      <c r="J4" s="40" t="s">
        <v>34</v>
      </c>
      <c r="K4" s="40"/>
      <c r="L4" s="40"/>
    </row>
    <row r="5" spans="2:12" ht="5.25" customHeight="1" x14ac:dyDescent="0.25"/>
    <row r="6" spans="2:12" ht="26.25" x14ac:dyDescent="0.4">
      <c r="B6" s="41" t="s">
        <v>50</v>
      </c>
      <c r="C6" s="41" t="s">
        <v>51</v>
      </c>
      <c r="D6" s="41" t="s">
        <v>52</v>
      </c>
      <c r="E6" s="42"/>
      <c r="F6" s="45" t="s">
        <v>50</v>
      </c>
      <c r="G6" s="41" t="s">
        <v>51</v>
      </c>
      <c r="H6" s="41" t="s">
        <v>52</v>
      </c>
      <c r="J6" s="45" t="s">
        <v>50</v>
      </c>
      <c r="K6" s="41" t="s">
        <v>51</v>
      </c>
      <c r="L6" s="41" t="s">
        <v>52</v>
      </c>
    </row>
    <row r="7" spans="2:12" ht="18.75" x14ac:dyDescent="0.25">
      <c r="B7" s="46">
        <v>0</v>
      </c>
      <c r="C7" s="47"/>
      <c r="D7" s="48" t="s">
        <v>55</v>
      </c>
      <c r="E7" s="49"/>
      <c r="F7" s="46">
        <v>0</v>
      </c>
      <c r="G7" s="47"/>
      <c r="H7" s="48" t="s">
        <v>55</v>
      </c>
      <c r="J7" s="46">
        <v>0</v>
      </c>
      <c r="K7" s="47"/>
      <c r="L7" s="48" t="s">
        <v>55</v>
      </c>
    </row>
    <row r="8" spans="2:12" ht="18.75" x14ac:dyDescent="0.25">
      <c r="B8" s="46">
        <v>1</v>
      </c>
      <c r="C8" s="50" t="s">
        <v>71</v>
      </c>
      <c r="D8" s="48"/>
      <c r="E8" s="49"/>
      <c r="F8" s="46">
        <v>1</v>
      </c>
      <c r="G8" s="50" t="s">
        <v>59</v>
      </c>
      <c r="H8" s="48"/>
      <c r="J8" s="46">
        <v>1</v>
      </c>
      <c r="K8" s="50" t="s">
        <v>112</v>
      </c>
      <c r="L8" s="48"/>
    </row>
    <row r="9" spans="2:12" ht="18.75" x14ac:dyDescent="0.25">
      <c r="B9" s="46">
        <v>2</v>
      </c>
      <c r="C9" s="50" t="s">
        <v>72</v>
      </c>
      <c r="D9" s="48"/>
      <c r="E9" s="49"/>
      <c r="F9" s="46">
        <v>2</v>
      </c>
      <c r="G9" s="50" t="s">
        <v>64</v>
      </c>
      <c r="H9" s="48"/>
      <c r="J9" s="46">
        <v>2</v>
      </c>
      <c r="K9" s="50" t="s">
        <v>113</v>
      </c>
      <c r="L9" s="48"/>
    </row>
    <row r="10" spans="2:12" ht="18.75" x14ac:dyDescent="0.25">
      <c r="B10" s="46">
        <v>3</v>
      </c>
      <c r="C10" s="50" t="s">
        <v>73</v>
      </c>
      <c r="D10" s="48"/>
      <c r="E10" s="49"/>
      <c r="F10" s="46">
        <v>3</v>
      </c>
      <c r="G10" s="50" t="s">
        <v>69</v>
      </c>
      <c r="H10" s="48"/>
      <c r="J10" s="46">
        <v>3</v>
      </c>
      <c r="K10" s="50"/>
      <c r="L10" s="48"/>
    </row>
    <row r="11" spans="2:12" ht="18.75" x14ac:dyDescent="0.25">
      <c r="B11" s="46">
        <v>4</v>
      </c>
      <c r="C11" s="50" t="s">
        <v>74</v>
      </c>
      <c r="D11" s="48"/>
      <c r="E11" s="49"/>
      <c r="F11" s="46">
        <v>4</v>
      </c>
      <c r="G11" s="50" t="s">
        <v>56</v>
      </c>
      <c r="H11" s="51"/>
      <c r="J11" s="46">
        <v>4</v>
      </c>
      <c r="K11" s="50"/>
      <c r="L11" s="51"/>
    </row>
    <row r="12" spans="2:12" ht="18.75" x14ac:dyDescent="0.25">
      <c r="B12" s="46">
        <v>5</v>
      </c>
      <c r="C12" s="50" t="s">
        <v>64</v>
      </c>
      <c r="D12" s="48"/>
      <c r="E12" s="49"/>
      <c r="F12" s="46">
        <v>5</v>
      </c>
      <c r="G12" s="50" t="s">
        <v>57</v>
      </c>
      <c r="H12" s="51"/>
      <c r="J12" s="46">
        <v>5</v>
      </c>
      <c r="K12" s="50"/>
      <c r="L12" s="51"/>
    </row>
    <row r="13" spans="2:12" ht="18.75" x14ac:dyDescent="0.25">
      <c r="B13" s="46">
        <v>6</v>
      </c>
      <c r="C13" s="50" t="s">
        <v>75</v>
      </c>
      <c r="D13" s="48"/>
      <c r="E13" s="49"/>
      <c r="F13" s="46">
        <v>6</v>
      </c>
      <c r="G13" s="50" t="s">
        <v>58</v>
      </c>
      <c r="H13" s="51"/>
      <c r="J13" s="46">
        <v>6</v>
      </c>
      <c r="K13" s="50"/>
      <c r="L13" s="51"/>
    </row>
    <row r="14" spans="2:12" ht="18.75" x14ac:dyDescent="0.25">
      <c r="B14" s="46">
        <v>7</v>
      </c>
      <c r="C14" s="50" t="s">
        <v>76</v>
      </c>
      <c r="D14" s="48"/>
      <c r="E14" s="49"/>
      <c r="F14" s="46">
        <v>7</v>
      </c>
      <c r="G14" s="50" t="s">
        <v>60</v>
      </c>
      <c r="H14" s="51"/>
      <c r="J14" s="46">
        <v>7</v>
      </c>
      <c r="K14" s="50"/>
      <c r="L14" s="51"/>
    </row>
    <row r="15" spans="2:12" ht="18.75" x14ac:dyDescent="0.25">
      <c r="B15" s="46">
        <v>8</v>
      </c>
      <c r="C15" s="50" t="s">
        <v>77</v>
      </c>
      <c r="D15" s="48"/>
      <c r="E15" s="49"/>
      <c r="F15" s="46">
        <v>8</v>
      </c>
      <c r="G15" s="50" t="s">
        <v>63</v>
      </c>
      <c r="H15" s="51"/>
      <c r="J15" s="46">
        <v>8</v>
      </c>
      <c r="K15" s="50"/>
      <c r="L15" s="51"/>
    </row>
    <row r="16" spans="2:12" ht="18.75" x14ac:dyDescent="0.25">
      <c r="B16" s="46">
        <v>9</v>
      </c>
      <c r="C16" s="50" t="s">
        <v>78</v>
      </c>
      <c r="D16" s="48"/>
      <c r="E16" s="49"/>
      <c r="F16" s="46">
        <v>9</v>
      </c>
      <c r="G16" s="50" t="s">
        <v>61</v>
      </c>
      <c r="H16" s="51"/>
      <c r="J16" s="46">
        <v>9</v>
      </c>
      <c r="K16" s="50"/>
      <c r="L16" s="51"/>
    </row>
    <row r="17" spans="2:12" ht="18.75" x14ac:dyDescent="0.25">
      <c r="B17" s="46">
        <v>10</v>
      </c>
      <c r="C17" s="50" t="s">
        <v>79</v>
      </c>
      <c r="D17" s="48"/>
      <c r="E17" s="49"/>
      <c r="F17" s="46">
        <v>10</v>
      </c>
      <c r="G17" s="50" t="s">
        <v>62</v>
      </c>
      <c r="H17" s="51"/>
      <c r="J17" s="46">
        <v>10</v>
      </c>
      <c r="K17" s="50"/>
      <c r="L17" s="51"/>
    </row>
    <row r="18" spans="2:12" ht="18.75" x14ac:dyDescent="0.25">
      <c r="B18" s="46">
        <v>11</v>
      </c>
      <c r="C18" s="50" t="s">
        <v>80</v>
      </c>
      <c r="D18" s="48"/>
      <c r="E18" s="49"/>
      <c r="F18" s="46">
        <v>11</v>
      </c>
      <c r="G18" s="50" t="s">
        <v>68</v>
      </c>
      <c r="H18" s="51"/>
      <c r="J18" s="46">
        <v>11</v>
      </c>
      <c r="K18" s="50"/>
      <c r="L18" s="51"/>
    </row>
    <row r="19" spans="2:12" ht="18.75" x14ac:dyDescent="0.25">
      <c r="B19" s="46">
        <v>12</v>
      </c>
      <c r="C19" s="50" t="s">
        <v>81</v>
      </c>
      <c r="D19" s="48"/>
      <c r="E19" s="49"/>
      <c r="F19" s="46">
        <v>12</v>
      </c>
      <c r="G19" s="50" t="s">
        <v>67</v>
      </c>
      <c r="H19" s="51"/>
      <c r="J19" s="46">
        <v>12</v>
      </c>
      <c r="K19" s="50"/>
      <c r="L19" s="51"/>
    </row>
    <row r="20" spans="2:12" ht="18.75" x14ac:dyDescent="0.25">
      <c r="B20" s="46">
        <v>13</v>
      </c>
      <c r="C20" s="50" t="s">
        <v>82</v>
      </c>
      <c r="D20" s="48"/>
      <c r="E20" s="49"/>
      <c r="F20" s="46">
        <v>13</v>
      </c>
      <c r="G20" s="50" t="s">
        <v>66</v>
      </c>
      <c r="H20" s="51"/>
      <c r="J20" s="46">
        <v>13</v>
      </c>
      <c r="K20" s="50"/>
      <c r="L20" s="51"/>
    </row>
    <row r="21" spans="2:12" ht="18.75" x14ac:dyDescent="0.25">
      <c r="B21" s="46">
        <v>14</v>
      </c>
      <c r="C21" s="50" t="s">
        <v>83</v>
      </c>
      <c r="D21" s="48"/>
      <c r="E21" s="49"/>
      <c r="F21" s="46">
        <v>14</v>
      </c>
      <c r="G21" s="50" t="s">
        <v>65</v>
      </c>
      <c r="H21" s="51"/>
      <c r="J21" s="46">
        <v>14</v>
      </c>
      <c r="K21" s="50"/>
      <c r="L21" s="51"/>
    </row>
    <row r="22" spans="2:12" ht="18.75" x14ac:dyDescent="0.25">
      <c r="B22" s="46">
        <v>15</v>
      </c>
      <c r="C22" s="50" t="s">
        <v>84</v>
      </c>
      <c r="D22" s="48"/>
      <c r="E22" s="49"/>
      <c r="F22" s="46">
        <v>15</v>
      </c>
      <c r="G22" s="50" t="s">
        <v>70</v>
      </c>
      <c r="H22" s="51"/>
      <c r="J22" s="46">
        <v>15</v>
      </c>
      <c r="K22" s="50"/>
      <c r="L22" s="51"/>
    </row>
    <row r="23" spans="2:12" ht="18.75" x14ac:dyDescent="0.25">
      <c r="B23" s="46">
        <v>16</v>
      </c>
      <c r="C23" s="50" t="s">
        <v>85</v>
      </c>
      <c r="D23" s="48"/>
      <c r="E23" s="49"/>
      <c r="F23" s="46">
        <v>16</v>
      </c>
      <c r="G23" s="50"/>
      <c r="H23" s="51"/>
      <c r="J23" s="46">
        <v>16</v>
      </c>
      <c r="K23" s="50"/>
      <c r="L23" s="51"/>
    </row>
    <row r="24" spans="2:12" ht="18.75" x14ac:dyDescent="0.25">
      <c r="B24" s="46">
        <v>17</v>
      </c>
      <c r="C24" s="50" t="s">
        <v>86</v>
      </c>
      <c r="D24" s="48"/>
      <c r="E24" s="49"/>
      <c r="F24" s="46">
        <v>17</v>
      </c>
      <c r="G24" s="50"/>
      <c r="H24" s="51"/>
      <c r="J24" s="46">
        <v>17</v>
      </c>
      <c r="K24" s="50"/>
      <c r="L24" s="51"/>
    </row>
    <row r="25" spans="2:12" ht="18.75" x14ac:dyDescent="0.25">
      <c r="B25" s="46">
        <v>18</v>
      </c>
      <c r="C25" s="50" t="s">
        <v>87</v>
      </c>
      <c r="D25" s="48"/>
      <c r="E25" s="49"/>
      <c r="F25" s="46">
        <v>18</v>
      </c>
      <c r="G25" s="50"/>
      <c r="H25" s="51"/>
      <c r="J25" s="46">
        <v>18</v>
      </c>
      <c r="K25" s="50"/>
      <c r="L25" s="51"/>
    </row>
    <row r="26" spans="2:12" ht="18.75" x14ac:dyDescent="0.25">
      <c r="B26" s="46">
        <v>19</v>
      </c>
      <c r="C26" s="50" t="s">
        <v>88</v>
      </c>
      <c r="D26" s="48"/>
      <c r="E26" s="49"/>
      <c r="F26" s="46">
        <v>19</v>
      </c>
      <c r="G26" s="50"/>
      <c r="H26" s="51"/>
      <c r="J26" s="46">
        <v>19</v>
      </c>
      <c r="K26" s="50"/>
      <c r="L26" s="51"/>
    </row>
    <row r="27" spans="2:12" ht="18.75" x14ac:dyDescent="0.25">
      <c r="B27" s="46">
        <v>20</v>
      </c>
      <c r="C27" s="50" t="s">
        <v>89</v>
      </c>
      <c r="D27" s="48"/>
      <c r="E27" s="49"/>
      <c r="F27" s="46">
        <v>20</v>
      </c>
      <c r="G27" s="50"/>
      <c r="H27" s="51"/>
      <c r="J27" s="46">
        <v>20</v>
      </c>
      <c r="K27" s="50"/>
      <c r="L27" s="51"/>
    </row>
    <row r="28" spans="2:12" ht="18.75" x14ac:dyDescent="0.25">
      <c r="B28" s="46">
        <v>21</v>
      </c>
      <c r="C28" s="50" t="s">
        <v>90</v>
      </c>
      <c r="D28" s="48"/>
      <c r="E28" s="49"/>
      <c r="F28" s="46">
        <v>21</v>
      </c>
      <c r="G28" s="50"/>
      <c r="H28" s="51"/>
      <c r="J28" s="46">
        <v>21</v>
      </c>
      <c r="K28" s="50"/>
      <c r="L28" s="51"/>
    </row>
    <row r="29" spans="2:12" ht="18.75" x14ac:dyDescent="0.25">
      <c r="B29" s="46">
        <v>22</v>
      </c>
      <c r="C29" s="50" t="s">
        <v>91</v>
      </c>
      <c r="D29" s="48"/>
      <c r="E29" s="49"/>
      <c r="F29" s="46">
        <v>22</v>
      </c>
      <c r="G29" s="50"/>
      <c r="H29" s="51"/>
      <c r="J29" s="46">
        <v>22</v>
      </c>
      <c r="K29" s="50"/>
      <c r="L29" s="51"/>
    </row>
    <row r="30" spans="2:12" ht="18.75" x14ac:dyDescent="0.25">
      <c r="B30" s="46">
        <v>23</v>
      </c>
      <c r="C30" s="50" t="s">
        <v>92</v>
      </c>
      <c r="D30" s="48"/>
      <c r="E30" s="49"/>
      <c r="F30" s="46">
        <v>23</v>
      </c>
      <c r="G30" s="50"/>
      <c r="H30" s="51"/>
      <c r="J30" s="46">
        <v>23</v>
      </c>
      <c r="K30" s="50"/>
      <c r="L30" s="51"/>
    </row>
    <row r="31" spans="2:12" ht="18.75" x14ac:dyDescent="0.25">
      <c r="B31" s="46">
        <v>24</v>
      </c>
      <c r="C31" s="50" t="s">
        <v>93</v>
      </c>
      <c r="D31" s="48"/>
      <c r="E31" s="49"/>
      <c r="F31" s="46">
        <v>24</v>
      </c>
      <c r="G31" s="50"/>
      <c r="H31" s="51"/>
      <c r="J31" s="46">
        <v>24</v>
      </c>
      <c r="K31" s="50"/>
      <c r="L31" s="51"/>
    </row>
    <row r="32" spans="2:12" ht="18.75" x14ac:dyDescent="0.25">
      <c r="B32" s="46">
        <v>25</v>
      </c>
      <c r="C32" s="50" t="s">
        <v>94</v>
      </c>
      <c r="D32" s="48"/>
      <c r="E32" s="49"/>
      <c r="F32" s="46">
        <v>25</v>
      </c>
      <c r="G32" s="50"/>
      <c r="H32" s="51"/>
      <c r="J32" s="46">
        <v>25</v>
      </c>
      <c r="K32" s="50"/>
      <c r="L32" s="51"/>
    </row>
    <row r="33" spans="2:12" ht="18.75" x14ac:dyDescent="0.25">
      <c r="B33" s="46">
        <v>26</v>
      </c>
      <c r="C33" s="50" t="s">
        <v>95</v>
      </c>
      <c r="D33" s="48"/>
      <c r="E33" s="49"/>
      <c r="F33" s="46">
        <v>26</v>
      </c>
      <c r="G33" s="50"/>
      <c r="H33" s="51"/>
      <c r="J33" s="46">
        <v>26</v>
      </c>
      <c r="K33" s="50"/>
      <c r="L33" s="51"/>
    </row>
    <row r="34" spans="2:12" ht="18.75" x14ac:dyDescent="0.25">
      <c r="B34" s="46">
        <v>27</v>
      </c>
      <c r="C34" s="50" t="s">
        <v>96</v>
      </c>
      <c r="D34" s="48"/>
      <c r="E34" s="49"/>
      <c r="F34" s="46">
        <v>27</v>
      </c>
      <c r="G34" s="50"/>
      <c r="H34" s="51"/>
      <c r="J34" s="46">
        <v>27</v>
      </c>
      <c r="K34" s="50"/>
      <c r="L34" s="51"/>
    </row>
    <row r="35" spans="2:12" ht="18.75" x14ac:dyDescent="0.25">
      <c r="B35" s="46">
        <v>28</v>
      </c>
      <c r="C35" s="50" t="s">
        <v>97</v>
      </c>
      <c r="D35" s="48"/>
      <c r="E35" s="49"/>
      <c r="F35" s="46">
        <v>28</v>
      </c>
      <c r="G35" s="50"/>
      <c r="H35" s="51"/>
      <c r="J35" s="46">
        <v>28</v>
      </c>
      <c r="K35" s="50"/>
      <c r="L35" s="51"/>
    </row>
    <row r="36" spans="2:12" ht="18.75" x14ac:dyDescent="0.25">
      <c r="B36" s="46">
        <v>29</v>
      </c>
      <c r="C36" s="50" t="s">
        <v>98</v>
      </c>
      <c r="D36" s="48"/>
      <c r="E36" s="49"/>
      <c r="F36" s="46">
        <v>29</v>
      </c>
      <c r="G36" s="52"/>
      <c r="H36" s="51"/>
      <c r="J36" s="46">
        <v>29</v>
      </c>
      <c r="K36" s="52"/>
      <c r="L36" s="51"/>
    </row>
    <row r="37" spans="2:12" ht="18.75" x14ac:dyDescent="0.25">
      <c r="B37" s="46">
        <v>30</v>
      </c>
      <c r="C37" s="50" t="s">
        <v>99</v>
      </c>
      <c r="D37" s="48"/>
      <c r="E37" s="49"/>
      <c r="F37" s="46">
        <v>30</v>
      </c>
      <c r="G37" s="52"/>
      <c r="H37" s="51"/>
      <c r="J37" s="46">
        <v>30</v>
      </c>
      <c r="K37" s="52"/>
      <c r="L37" s="51"/>
    </row>
    <row r="38" spans="2:12" ht="18.75" x14ac:dyDescent="0.25">
      <c r="B38" s="46">
        <v>31</v>
      </c>
      <c r="C38" s="50" t="s">
        <v>100</v>
      </c>
      <c r="D38" s="48"/>
    </row>
    <row r="39" spans="2:12" ht="18.75" x14ac:dyDescent="0.25">
      <c r="B39" s="46">
        <v>32</v>
      </c>
      <c r="C39" s="50" t="s">
        <v>101</v>
      </c>
      <c r="D39" s="48"/>
    </row>
    <row r="40" spans="2:12" ht="18.75" x14ac:dyDescent="0.25">
      <c r="B40" s="46">
        <v>33</v>
      </c>
      <c r="C40" s="50" t="s">
        <v>102</v>
      </c>
      <c r="D40" s="48"/>
    </row>
    <row r="41" spans="2:12" ht="18.75" x14ac:dyDescent="0.25">
      <c r="B41" s="46">
        <v>34</v>
      </c>
      <c r="C41" s="50" t="s">
        <v>103</v>
      </c>
      <c r="D41" s="48"/>
    </row>
    <row r="42" spans="2:12" ht="18.75" x14ac:dyDescent="0.25">
      <c r="B42" s="46">
        <v>35</v>
      </c>
      <c r="C42" s="50" t="s">
        <v>104</v>
      </c>
      <c r="D42" s="48"/>
    </row>
    <row r="43" spans="2:12" ht="18.75" x14ac:dyDescent="0.25">
      <c r="B43" s="46">
        <v>36</v>
      </c>
      <c r="C43" s="50" t="s">
        <v>70</v>
      </c>
      <c r="D43" s="48"/>
    </row>
    <row r="44" spans="2:12" ht="18.75" x14ac:dyDescent="0.25">
      <c r="B44" s="46">
        <v>37</v>
      </c>
      <c r="C44" s="50"/>
      <c r="D44" s="48"/>
    </row>
    <row r="45" spans="2:12" ht="18.75" x14ac:dyDescent="0.25">
      <c r="B45" s="46">
        <v>38</v>
      </c>
      <c r="C45" s="50"/>
      <c r="D45" s="48"/>
    </row>
    <row r="46" spans="2:12" ht="18.75" x14ac:dyDescent="0.25">
      <c r="B46" s="46">
        <v>39</v>
      </c>
      <c r="C46" s="50"/>
      <c r="D46" s="48"/>
    </row>
    <row r="47" spans="2:12" ht="18.75" x14ac:dyDescent="0.25">
      <c r="B47" s="46">
        <v>40</v>
      </c>
      <c r="C47" s="50"/>
      <c r="D47" s="48"/>
    </row>
    <row r="48" spans="2:12" ht="18.75" x14ac:dyDescent="0.25">
      <c r="B48" s="46">
        <v>41</v>
      </c>
      <c r="C48" s="50"/>
      <c r="D48" s="48"/>
    </row>
    <row r="49" spans="2:4" ht="18.75" x14ac:dyDescent="0.25">
      <c r="B49" s="46">
        <v>42</v>
      </c>
      <c r="C49" s="50"/>
      <c r="D49" s="48"/>
    </row>
    <row r="50" spans="2:4" ht="18.75" x14ac:dyDescent="0.25">
      <c r="B50" s="46">
        <v>43</v>
      </c>
      <c r="C50" s="50"/>
      <c r="D50" s="48"/>
    </row>
    <row r="51" spans="2:4" ht="18.75" x14ac:dyDescent="0.25">
      <c r="B51" s="46">
        <v>44</v>
      </c>
      <c r="C51" s="50"/>
      <c r="D51" s="48"/>
    </row>
    <row r="52" spans="2:4" ht="18.75" x14ac:dyDescent="0.25">
      <c r="B52" s="46">
        <v>45</v>
      </c>
      <c r="C52" s="50"/>
      <c r="D52" s="48"/>
    </row>
  </sheetData>
  <sheetProtection sheet="1" objects="1" scenarios="1"/>
  <pageMargins left="0.25" right="0.25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Wiederkehrende Prüfung</vt:lpstr>
      <vt:lpstr>LOV</vt:lpstr>
      <vt:lpstr>Tabelle3</vt:lpstr>
      <vt:lpstr>'Wiederkehrende Prüfung'!Druckbereich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VOK - Milchbereich</dc:title>
  <dc:creator>Aigner Mario</dc:creator>
  <dc:description>Vorlage: Aigner Mario</dc:description>
  <cp:lastModifiedBy>Aigner Mario</cp:lastModifiedBy>
  <cp:lastPrinted>2018-07-05T11:11:45Z</cp:lastPrinted>
  <dcterms:created xsi:type="dcterms:W3CDTF">2015-12-02T13:41:18Z</dcterms:created>
  <dcterms:modified xsi:type="dcterms:W3CDTF">2018-07-05T12:14:19Z</dcterms:modified>
</cp:coreProperties>
</file>